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ros\Downloads\"/>
    </mc:Choice>
  </mc:AlternateContent>
  <xr:revisionPtr revIDLastSave="0" documentId="13_ncr:1_{60A402FF-8012-49AA-BEC4-5EAC6A29D30F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Преглед по стубовима" sheetId="1" r:id="rId1"/>
    <sheet name="Обрачун ИБМ 2024" sheetId="2" r:id="rId2"/>
    <sheet name="Напомене" sheetId="5" r:id="rId3"/>
    <sheet name="ЦОР до 2030." sheetId="4" r:id="rId4"/>
  </sheets>
  <definedNames>
    <definedName name="_xlnm._FilterDatabase" localSheetId="1" hidden="1">'Обрачун ИБМ 2024'!$A$2:$R$116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w1kcxnElvp91gcCkL1MewgHUzazacWIe1HdNQ/SW3I="/>
    </ext>
  </extLst>
</workbook>
</file>

<file path=xl/calcChain.xml><?xml version="1.0" encoding="utf-8"?>
<calcChain xmlns="http://schemas.openxmlformats.org/spreadsheetml/2006/main">
  <c r="G58" i="2" l="1"/>
  <c r="G116" i="2"/>
  <c r="G45" i="2"/>
  <c r="G44" i="2"/>
  <c r="G41" i="2" s="1"/>
  <c r="C3" i="1" s="1"/>
  <c r="D3" i="1" s="1"/>
  <c r="G97" i="2"/>
  <c r="G98" i="2"/>
  <c r="G100" i="2"/>
  <c r="G101" i="2"/>
  <c r="G102" i="2"/>
  <c r="G105" i="2"/>
  <c r="G108" i="2"/>
  <c r="G109" i="2"/>
  <c r="G111" i="2"/>
  <c r="G114" i="2"/>
  <c r="G96" i="2"/>
  <c r="G77" i="2"/>
  <c r="G81" i="2"/>
  <c r="G82" i="2"/>
  <c r="G83" i="2"/>
  <c r="G84" i="2"/>
  <c r="G86" i="2"/>
  <c r="G88" i="2"/>
  <c r="G89" i="2"/>
  <c r="G90" i="2"/>
  <c r="G91" i="2"/>
  <c r="G68" i="2"/>
  <c r="G65" i="2"/>
  <c r="G64" i="2"/>
  <c r="G61" i="2"/>
  <c r="G56" i="2"/>
  <c r="G54" i="2"/>
  <c r="G52" i="2"/>
  <c r="G50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40" i="2"/>
  <c r="G16" i="2"/>
  <c r="G15" i="2"/>
  <c r="G14" i="2"/>
  <c r="G13" i="2"/>
  <c r="G12" i="2"/>
  <c r="G9" i="2"/>
  <c r="G8" i="2"/>
  <c r="G7" i="2"/>
  <c r="G6" i="2"/>
  <c r="G5" i="2"/>
  <c r="G4" i="2"/>
  <c r="C5" i="1" l="1"/>
  <c r="D5" i="1" s="1"/>
  <c r="G3" i="2"/>
  <c r="C2" i="1" s="1"/>
  <c r="G70" i="2"/>
  <c r="C6" i="1" s="1"/>
  <c r="G95" i="2"/>
  <c r="C7" i="1" s="1"/>
  <c r="G49" i="2"/>
  <c r="C4" i="1" s="1"/>
  <c r="G2" i="2" l="1"/>
  <c r="C8" i="1" s="1"/>
  <c r="D4" i="1"/>
  <c r="D6" i="1"/>
  <c r="D7" i="1"/>
  <c r="D2" i="1"/>
  <c r="D8" i="1" l="1"/>
</calcChain>
</file>

<file path=xl/sharedStrings.xml><?xml version="1.0" encoding="utf-8"?>
<sst xmlns="http://schemas.openxmlformats.org/spreadsheetml/2006/main" count="1367" uniqueCount="601">
  <si>
    <t>Стуб Индекса</t>
  </si>
  <si>
    <t>Циљ у Стратегији за младе у РС за период 2023. до 2030.</t>
  </si>
  <si>
    <t>Максимална могућа вредност скора по стубу</t>
  </si>
  <si>
    <t>Стуб 1</t>
  </si>
  <si>
    <t>Унапређен квалитет живота младих</t>
  </si>
  <si>
    <t>Стуб 2</t>
  </si>
  <si>
    <t>Омладински рад је стандардизован у систему неформалног образовања и континуирано се спроводи</t>
  </si>
  <si>
    <t>Стуб 3</t>
  </si>
  <si>
    <t>Просторни капацитети и услуге за спровођење омладинске политике су унапређени и функционални у свим ЈЛС</t>
  </si>
  <si>
    <t>Стуб 4</t>
  </si>
  <si>
    <t>Млади су активни учесници друштва на свим нивоима</t>
  </si>
  <si>
    <t>Стуб 5</t>
  </si>
  <si>
    <t>Млади имају равноправне могућности и подстицаје да развијају своје потенцијале и компетенције, који доводе до социјалног и економског осамостаљивања младих</t>
  </si>
  <si>
    <t>Стуб 6</t>
  </si>
  <si>
    <t>Створени услови за здраво и безбедно окружење и социјално благостање младих</t>
  </si>
  <si>
    <t>Укупно</t>
  </si>
  <si>
    <t>Индекс благостања младих за 2024. годину</t>
  </si>
  <si>
    <t>Скор Индекса благостања младих 2024.</t>
  </si>
  <si>
    <t>Редни број</t>
  </si>
  <si>
    <t>СТУБОВИ И ИНДИКАТОРИ</t>
  </si>
  <si>
    <t>Вредност у 2024. години</t>
  </si>
  <si>
    <t>Циљана вредност до 2030. године</t>
  </si>
  <si>
    <t>Почетна вредност</t>
  </si>
  <si>
    <t>Тренд индикатора</t>
  </si>
  <si>
    <t>Тип индикатора</t>
  </si>
  <si>
    <t>ПОВЕЗАНОСТ СА СМРС ДО 2030.</t>
  </si>
  <si>
    <t>Институција</t>
  </si>
  <si>
    <t>Институција/извор</t>
  </si>
  <si>
    <t>Мера</t>
  </si>
  <si>
    <t>Линк ка извору</t>
  </si>
  <si>
    <t>ЦОР (примарни)</t>
  </si>
  <si>
    <t>ЦОР (Секундарни)</t>
  </si>
  <si>
    <t>Почетна година мерења</t>
  </si>
  <si>
    <t>ID</t>
  </si>
  <si>
    <t>СТУБ 1: УНАПРЕЂЕН КВАЛИТЕТ ЖИВОТА МЛАДИХ</t>
  </si>
  <si>
    <t>Стуб је везан за Општи циљ СМРС</t>
  </si>
  <si>
    <t>1</t>
  </si>
  <si>
    <t>1.1</t>
  </si>
  <si>
    <t>Стопа ризика од сиромаштва или социјалне искључености младих</t>
  </si>
  <si>
    <t>Опадање</t>
  </si>
  <si>
    <t>Стратегија</t>
  </si>
  <si>
    <t>Општи циљ, Показатељ ефеката 1</t>
  </si>
  <si>
    <t>РЗС</t>
  </si>
  <si>
    <t>РЗС,  Анкета о приходима и условима живота (СИЛК)</t>
  </si>
  <si>
    <t>Стопа</t>
  </si>
  <si>
    <t>https://data.stat.gov.rs/Home/Result/01020513?languageCode=sr-Cyrl</t>
  </si>
  <si>
    <t>10, 5</t>
  </si>
  <si>
    <t>2</t>
  </si>
  <si>
    <t>1.2</t>
  </si>
  <si>
    <t>Стопа ризика од сиромаштва или социјалне искључености младих мушкараца</t>
  </si>
  <si>
    <t>3</t>
  </si>
  <si>
    <t>1.3</t>
  </si>
  <si>
    <t>Стопа ризика од сиромаштва или социјалне искључености младих жена</t>
  </si>
  <si>
    <t>4</t>
  </si>
  <si>
    <t>1.4</t>
  </si>
  <si>
    <t>Стопа ризика од сиромаштва младих</t>
  </si>
  <si>
    <t>Додат индикатор</t>
  </si>
  <si>
    <t>Предлог истраживача (ОЦ, ПE1)</t>
  </si>
  <si>
    <t xml:space="preserve">https://data.stat.gov.rs/Home/Result/01020501?languageCode=sr-Cyrl </t>
  </si>
  <si>
    <t>5</t>
  </si>
  <si>
    <t>1.5</t>
  </si>
  <si>
    <t>Стопа ризика од сиромаштва младих мушкараца</t>
  </si>
  <si>
    <t>6</t>
  </si>
  <si>
    <t>1.6</t>
  </si>
  <si>
    <t>Стопа ризика од сиромаштва младих жена</t>
  </si>
  <si>
    <t>7</t>
  </si>
  <si>
    <t>1.7</t>
  </si>
  <si>
    <t>Стопа младог становништва ван радне снаге</t>
  </si>
  <si>
    <t>47.8%</t>
  </si>
  <si>
    <t>Општи циљ, Показатељ ефеката 2</t>
  </si>
  <si>
    <t>РЗС, Анкета о радној снази</t>
  </si>
  <si>
    <t>https://www.stat.gov.rs/sr-latn/vesti/statisticalrelease/?p=15270&amp;a=24&amp;s=2400?s=2400</t>
  </si>
  <si>
    <t>8</t>
  </si>
  <si>
    <t>1.8</t>
  </si>
  <si>
    <t>Стопа младих мушкараца ван радне снаге</t>
  </si>
  <si>
    <t>41.3%</t>
  </si>
  <si>
    <t>https://www.stat.gov.rs/sr-latn/vesti/statisticalrelease/?p=15270&amp;a=24&amp;s=2400?s=2401</t>
  </si>
  <si>
    <t>9</t>
  </si>
  <si>
    <t>1.9</t>
  </si>
  <si>
    <t>Стопа младих жена ван радне снаге</t>
  </si>
  <si>
    <t>54.7%</t>
  </si>
  <si>
    <t>https://www.stat.gov.rs/sr-latn/vesti/statisticalrelease/?p=15270&amp;a=24&amp;s=2400?s=2402</t>
  </si>
  <si>
    <t>10</t>
  </si>
  <si>
    <t>1.10</t>
  </si>
  <si>
    <t>Разлике у стопи младог становништва ван радне снаге по регионима</t>
  </si>
  <si>
    <t>Предлог истраживача (ОЦ, ПE2)</t>
  </si>
  <si>
    <t>РЗС, Анкета о радној снази + обрачун</t>
  </si>
  <si>
    <t>Коефицијент варијације</t>
  </si>
  <si>
    <t>https://www.stat.gov.rs/sr-latn/vesti/statisticalrelease/?p=15270&amp;a=24&amp;s=2400?s=2403</t>
  </si>
  <si>
    <t>11</t>
  </si>
  <si>
    <t>1.11</t>
  </si>
  <si>
    <t>Стопа незапосленост младих</t>
  </si>
  <si>
    <t>16.4%</t>
  </si>
  <si>
    <t>https://www.stat.gov.rs/sr-latn/vesti/statisticalrelease/?p=15270&amp;a=24&amp;s=2400?s=2404</t>
  </si>
  <si>
    <t>12</t>
  </si>
  <si>
    <t>1.12</t>
  </si>
  <si>
    <t>Стопа незапосленост младих мушкараца</t>
  </si>
  <si>
    <t>https://www.stat.gov.rs/sr-latn/vesti/statisticalrelease/?p=15270&amp;a=24&amp;s=2400?s=2405</t>
  </si>
  <si>
    <t>13</t>
  </si>
  <si>
    <t>1.13</t>
  </si>
  <si>
    <t>Стопа незапосленост младих жена</t>
  </si>
  <si>
    <t>https://www.stat.gov.rs/sr-latn/vesti/statisticalrelease/?p=15270&amp;a=24&amp;s=2400?s=2406</t>
  </si>
  <si>
    <t>14</t>
  </si>
  <si>
    <t>1.14</t>
  </si>
  <si>
    <t>Разлике у стопи незапослености младих на тржишту рада по регионима</t>
  </si>
  <si>
    <t>https://www.stat.gov.rs/sr-latn/vesti/statisticalrelease/?p=15270&amp;a=24&amp;s=2400?s=2407</t>
  </si>
  <si>
    <t>15</t>
  </si>
  <si>
    <t>1.15</t>
  </si>
  <si>
    <t>Стопа запосленост младих на тржишту рада</t>
  </si>
  <si>
    <t>43.6%</t>
  </si>
  <si>
    <t>Раст</t>
  </si>
  <si>
    <t>https://www.stat.gov.rs/sr-latn/vesti/statisticalrelease/?p=15270&amp;a=24&amp;s=2400?s=2408</t>
  </si>
  <si>
    <t>16</t>
  </si>
  <si>
    <t>1.16</t>
  </si>
  <si>
    <t>Стопа запосленост младих мушкараца на тржишту рада</t>
  </si>
  <si>
    <t>49.1%</t>
  </si>
  <si>
    <t>https://www.stat.gov.rs/sr-latn/vesti/statisticalrelease/?p=15270&amp;a=24&amp;s=2400?s=2409</t>
  </si>
  <si>
    <t>17</t>
  </si>
  <si>
    <t>1.17</t>
  </si>
  <si>
    <t>Стопа запосленост младих жена на тржишту рада</t>
  </si>
  <si>
    <t>37.9%</t>
  </si>
  <si>
    <t>https://www.stat.gov.rs/sr-latn/vesti/statisticalrelease/?p=15270&amp;a=24&amp;s=2400?s=2410</t>
  </si>
  <si>
    <t>18</t>
  </si>
  <si>
    <t>1.18</t>
  </si>
  <si>
    <t>Разлике у запослености младих на тржишту рада по регионима</t>
  </si>
  <si>
    <t>https://www.stat.gov.rs/sr-latn/vesti/statisticalrelease/?p=15270&amp;a=24&amp;s=2400?s=2411</t>
  </si>
  <si>
    <t>19</t>
  </si>
  <si>
    <t>1.19</t>
  </si>
  <si>
    <t>Стопа младих у НЕЕТ положају</t>
  </si>
  <si>
    <t>14.9%</t>
  </si>
  <si>
    <t>Општи циљ, Показатељ ефеката 3</t>
  </si>
  <si>
    <t>https://www.stat.gov.rs/sr-latn/vesti/statisticalrelease/?p=15270&amp;a=24&amp;s=2400?s=2412</t>
  </si>
  <si>
    <t>20</t>
  </si>
  <si>
    <t>1.20</t>
  </si>
  <si>
    <t>Стопа младих мушкараца у НЕЕТ положају</t>
  </si>
  <si>
    <t>13.8%</t>
  </si>
  <si>
    <t>https://www.stat.gov.rs/sr-latn/vesti/statisticalrelease/?p=15270&amp;a=24&amp;s=2400?s=2413</t>
  </si>
  <si>
    <t>21</t>
  </si>
  <si>
    <t>1.21</t>
  </si>
  <si>
    <t>Стопа младих жена у НЕЕТ положају</t>
  </si>
  <si>
    <t>16.0%</t>
  </si>
  <si>
    <t>https://www.stat.gov.rs/sr-latn/vesti/statisticalrelease/?p=15270&amp;a=24&amp;s=2400?s=2414</t>
  </si>
  <si>
    <t>22</t>
  </si>
  <si>
    <t>1.22</t>
  </si>
  <si>
    <t>Стопа неформалне запослености младих</t>
  </si>
  <si>
    <t>https://www.stat.gov.rs/sr-latn/vesti/statisticalrelease/?p=15270&amp;a=24&amp;s=2400?s=2415</t>
  </si>
  <si>
    <t>23</t>
  </si>
  <si>
    <t>1.23</t>
  </si>
  <si>
    <t>Однос просечне нето зараде младих и укупне просечне нето зараде</t>
  </si>
  <si>
    <t>РЗС , Истраживање о зарадама</t>
  </si>
  <si>
    <t>Коефицијент</t>
  </si>
  <si>
    <t>https://www.stat.gov.rs/sr-latn/vesti/statisticalrelease/?p=15270&amp;a=24&amp;s=2400?s=2416</t>
  </si>
  <si>
    <t>24</t>
  </si>
  <si>
    <t>1.24</t>
  </si>
  <si>
    <t>Однос просечне нето зараде младих мушкараца и укупне просечне нето зараде мушкараца</t>
  </si>
  <si>
    <t>https://www.stat.gov.rs/sr-latn/vesti/statisticalrelease/?p=15270&amp;a=24&amp;s=2400?s=2417</t>
  </si>
  <si>
    <t>25</t>
  </si>
  <si>
    <t>1.25</t>
  </si>
  <si>
    <t>Однос просечне нето зараде младих жена и укупне просечне нето зараде жена</t>
  </si>
  <si>
    <t>https://www.stat.gov.rs/sr-latn/vesti/statisticalrelease/?p=15270&amp;a=24&amp;s=2400?s=2418</t>
  </si>
  <si>
    <t>26</t>
  </si>
  <si>
    <t>1.26</t>
  </si>
  <si>
    <t>Разлике у оцени младих о економској ситуацији у породици у градским и неградским насељима</t>
  </si>
  <si>
    <t>МТО</t>
  </si>
  <si>
    <t>МТО , Годишње истраживање положаја и потреба младих у Републици Србији</t>
  </si>
  <si>
    <t>Еуклидска раздаљина</t>
  </si>
  <si>
    <t>https://www.stat.gov.rs/sr-latn/vesti/statisticalrelease/?p=15270&amp;a=24&amp;s=2400?s=2419</t>
  </si>
  <si>
    <t>27</t>
  </si>
  <si>
    <t>1.27</t>
  </si>
  <si>
    <t>Стопа раног напуштања школовања (18-24)</t>
  </si>
  <si>
    <t>РЗС/Евростат</t>
  </si>
  <si>
    <t>https://www.stat.gov.rs/sr-latn/vesti/statisticalrelease/?p=15270&amp;a=24&amp;s=2400?s=2420</t>
  </si>
  <si>
    <t>8, 5</t>
  </si>
  <si>
    <t>28</t>
  </si>
  <si>
    <t>1.28</t>
  </si>
  <si>
    <t>Стопа раног напуштања школовања мушкараца (18-24)</t>
  </si>
  <si>
    <t>https://www.stat.gov.rs/sr-latn/vesti/statisticalrelease/?p=15270&amp;a=24&amp;s=2400?s=2421</t>
  </si>
  <si>
    <t>29</t>
  </si>
  <si>
    <t>1.29</t>
  </si>
  <si>
    <t>Стопа раног напуштања школовања жена (18-24)</t>
  </si>
  <si>
    <t>https://www.stat.gov.rs/sr-latn/vesti/statisticalrelease/?p=15270&amp;a=24&amp;s=2400?s=2422</t>
  </si>
  <si>
    <t>30</t>
  </si>
  <si>
    <t>1.30</t>
  </si>
  <si>
    <t>Број предузетника/ца старости 18 до 30 година на 31. децембар</t>
  </si>
  <si>
    <t>Rast</t>
  </si>
  <si>
    <t>АПР</t>
  </si>
  <si>
    <t>Агенција за привредне регистре</t>
  </si>
  <si>
    <t>Раст/Пад</t>
  </si>
  <si>
    <t>31</t>
  </si>
  <si>
    <t>1.31</t>
  </si>
  <si>
    <t>Број предузетника старости 18 до 30 година на 31. децембар</t>
  </si>
  <si>
    <t>32</t>
  </si>
  <si>
    <t>1.32</t>
  </si>
  <si>
    <t>Број предузетница старости 18 до 30 година на 31. децембар</t>
  </si>
  <si>
    <t>33</t>
  </si>
  <si>
    <t>1.33</t>
  </si>
  <si>
    <t>Број предузетничких радњи које су основали млади и које раде дуже од три године</t>
  </si>
  <si>
    <t>Предлог радне групе (ОЦ, ПE1)</t>
  </si>
  <si>
    <t>34</t>
  </si>
  <si>
    <t>1.34</t>
  </si>
  <si>
    <t>Број социјалних предузећа основаних од стране младих (18 до 30 година) на 31. децембар</t>
  </si>
  <si>
    <t>35</t>
  </si>
  <si>
    <t>1.35</t>
  </si>
  <si>
    <t>Удео младих који своје здравље оцењују као добро или веома добро</t>
  </si>
  <si>
    <t>Општи циљ, Показатељ ефеката 4</t>
  </si>
  <si>
    <t>Стопа (Удео)</t>
  </si>
  <si>
    <t>https://mto.gov.rs/extfile/sr/4338/Istrazivanje.pdf</t>
  </si>
  <si>
    <t>36</t>
  </si>
  <si>
    <t>1.36</t>
  </si>
  <si>
    <t>Удео младих који своје друштвено ангажовање оцењују као добро или веома добро</t>
  </si>
  <si>
    <t>Општи циљ, Показатељ ефеката 5</t>
  </si>
  <si>
    <t>37</t>
  </si>
  <si>
    <t>1.37</t>
  </si>
  <si>
    <t>Удео младих којима је незапосленост и економски проблеми највећу проблем са којим се суочавају</t>
  </si>
  <si>
    <t>СТУБ 2: ОМЛАДИНСКИ РАД ЈЕ СТАНДАРДИЗОВАН И КОНТИНУИРАН У СИСТЕМУ НЕФОРМАЛНОГ ОБРАЗОВАЊА</t>
  </si>
  <si>
    <t>38</t>
  </si>
  <si>
    <t>2.1</t>
  </si>
  <si>
    <t>Јавно признати организатор активности образовања одраслих у омладинском раду су успостављени</t>
  </si>
  <si>
    <t>Да</t>
  </si>
  <si>
    <t>Не</t>
  </si>
  <si>
    <t>Посебан циљ 1, Показатељ 1</t>
  </si>
  <si>
    <t>АЗК</t>
  </si>
  <si>
    <t>Агенција за квалификације</t>
  </si>
  <si>
    <t>Исход</t>
  </si>
  <si>
    <t>39</t>
  </si>
  <si>
    <t>2.2</t>
  </si>
  <si>
    <t>Успостављено Струковно удружење омладинских радника/ца</t>
  </si>
  <si>
    <t>Посебан циљ 1, Показатељ 2</t>
  </si>
  <si>
    <t>APR</t>
  </si>
  <si>
    <t>40</t>
  </si>
  <si>
    <t>2.3</t>
  </si>
  <si>
    <t>Број младих који је учествовао у програмима/пројектима/услугама финансираним из јавних средстава које су организоване од стране сертификованих омладинских радника на годишњем нивоу</t>
  </si>
  <si>
    <t>Податак није доступан</t>
  </si>
  <si>
    <t>Посебан циљ 1, Показатељ 3</t>
  </si>
  <si>
    <t>НАПОР</t>
  </si>
  <si>
    <t>НАПОР, друге надлежне институције</t>
  </si>
  <si>
    <t>Број младих</t>
  </si>
  <si>
    <t>41</t>
  </si>
  <si>
    <t>2.4</t>
  </si>
  <si>
    <t>Број подржаних програма и пројеката и активности који су реализовали сертификовани омладински радници/це</t>
  </si>
  <si>
    <t>Посебан циљ 1, Показатељ 4</t>
  </si>
  <si>
    <t>Извештаји реализатора пројеката и НАПОР-а</t>
  </si>
  <si>
    <t>Број програма/пројеката</t>
  </si>
  <si>
    <t>42</t>
  </si>
  <si>
    <t>2.5</t>
  </si>
  <si>
    <t>Број сертификованих омладинских радника/ца</t>
  </si>
  <si>
    <t>Предлог истраживача (ПЦ1, П1)</t>
  </si>
  <si>
    <t>Извештаји НАПОР-а</t>
  </si>
  <si>
    <t>Број радника/ца</t>
  </si>
  <si>
    <t>44</t>
  </si>
  <si>
    <t>2.6</t>
  </si>
  <si>
    <t>Број сертификованих омладинских радника/ца са НАПОР сертификатом 1. нивоа омладински лидер/ка</t>
  </si>
  <si>
    <t>45</t>
  </si>
  <si>
    <t>2.7</t>
  </si>
  <si>
    <t>Број сертификованих омладинских радника/ца са НАПОР сертификатом 2. нивоа омладински радник/ца</t>
  </si>
  <si>
    <t>СТУБ 3: УНАПРЕЂЕЊЕ И ФУНКЦИОНАЛНОСТ ПРОСТОРНИХ КАПАЦИТЕТА ЗА СПРОВОЂЕЊЕ ОМЛАДИНСКИХ ПОЛИТИКА</t>
  </si>
  <si>
    <t>46</t>
  </si>
  <si>
    <t>3.1</t>
  </si>
  <si>
    <t>Број објеката у јавној својини које млади и удружења младих и за младе користе и у којима се континуирано спроводе активности за младе</t>
  </si>
  <si>
    <t>Нема</t>
  </si>
  <si>
    <t>Посебан циљ 2, Показатељ 1</t>
  </si>
  <si>
    <t>МТО, ЈЛС</t>
  </si>
  <si>
    <t>ЈЛС , Годишњи извештаји</t>
  </si>
  <si>
    <t>Број објеката</t>
  </si>
  <si>
    <t>47</t>
  </si>
  <si>
    <t>3.2</t>
  </si>
  <si>
    <t>Успостављени стандарди за омладинске просторе</t>
  </si>
  <si>
    <t>Податак се још не мери</t>
  </si>
  <si>
    <t>Да (2026.)</t>
  </si>
  <si>
    <t>Посебан циљ 2, Показатељ 2</t>
  </si>
  <si>
    <t>Државни органи, донети и објављени стандарди</t>
  </si>
  <si>
    <t>48</t>
  </si>
  <si>
    <t>3.3</t>
  </si>
  <si>
    <t>Удео укупног броја младих који је користо услуге у омладинским просторима у јавној својини на годишњем нивоу</t>
  </si>
  <si>
    <t>Посебан циљ 2, Показатељ 3</t>
  </si>
  <si>
    <t>49</t>
  </si>
  <si>
    <t>3.4</t>
  </si>
  <si>
    <t>Удео укупног броја младих мушкараца који је користо услуге у омладинским просторима у јавној својини на годишњем нивоу</t>
  </si>
  <si>
    <t>50</t>
  </si>
  <si>
    <t>3.5</t>
  </si>
  <si>
    <t>Удео укупног броја младих жена који је користо услуге у омладинским просторима у јавној својини на годишњем нивоу</t>
  </si>
  <si>
    <t>51</t>
  </si>
  <si>
    <t>3.6</t>
  </si>
  <si>
    <t>Доступност културних садржаја за младе</t>
  </si>
  <si>
    <t>Предлог истраживача (ПЦ2, П1)</t>
  </si>
  <si>
    <t>52</t>
  </si>
  <si>
    <t>3.7</t>
  </si>
  <si>
    <t>Могућност за испољавање талента и креативности</t>
  </si>
  <si>
    <t>53</t>
  </si>
  <si>
    <t>3.8</t>
  </si>
  <si>
    <t>Број установа за културу и креативно изражавање младих</t>
  </si>
  <si>
    <t>Предлог Радне групе (ПЦ4)</t>
  </si>
  <si>
    <t>Завод за проучавање културног развитка</t>
  </si>
  <si>
    <t>СТУБ 4: МЛАДИ КАО АКТИВНИ УЧЕСНИЦИ ДРУШТВА НА СВИМ НИВОИМА</t>
  </si>
  <si>
    <t>54</t>
  </si>
  <si>
    <t>4.1</t>
  </si>
  <si>
    <t>Удео ЈЛС које имају основан савет за младе у којем су чланови и млади и који је у складу са усвојеним стандардима и редовно се састаје</t>
  </si>
  <si>
    <t>Посебан циљ 3, Показатељ 1</t>
  </si>
  <si>
    <t>МТО, ЈЛС упитник</t>
  </si>
  <si>
    <t>55</t>
  </si>
  <si>
    <t>4.2</t>
  </si>
  <si>
    <t xml:space="preserve">Удео предлога и нацрта прописа и докумената јавних политика од интереса за младе на које су млади давали мишљење </t>
  </si>
  <si>
    <t>Посебан циљ 3, Показатељ 2</t>
  </si>
  <si>
    <t>/</t>
  </si>
  <si>
    <t>56</t>
  </si>
  <si>
    <t>4.3</t>
  </si>
  <si>
    <t>Предлог истраживача (ПЦ3)</t>
  </si>
  <si>
    <t>57</t>
  </si>
  <si>
    <t>4.4</t>
  </si>
  <si>
    <t>Успостављени стандарди активног учешћа младих у доношењу одлука на свим нивоима власти</t>
  </si>
  <si>
    <t>Посебан циљ 3, Показатељ 3</t>
  </si>
  <si>
    <t>58</t>
  </si>
  <si>
    <t>4.5</t>
  </si>
  <si>
    <t>Удео буџетских корисника који буџетирају средства за младе</t>
  </si>
  <si>
    <t>Посебан циљ 3, Показатељ 4</t>
  </si>
  <si>
    <t>Годишњи извештаји корисника о реализацији буџетских средстава</t>
  </si>
  <si>
    <t>59</t>
  </si>
  <si>
    <t>4.6</t>
  </si>
  <si>
    <t>Број народних посланика_ца који су млади на почетку пролећног заседања НСРС</t>
  </si>
  <si>
    <t>Предлог истраживача (ПЦ3, П1)</t>
  </si>
  <si>
    <t>НСРС</t>
  </si>
  <si>
    <t>Народна скупштина Републике Србије</t>
  </si>
  <si>
    <t>Број посланика</t>
  </si>
  <si>
    <t>60</t>
  </si>
  <si>
    <t>4.7</t>
  </si>
  <si>
    <t>Број младих који су користили услуге Националне службе за запошљавање</t>
  </si>
  <si>
    <t>НСЗ</t>
  </si>
  <si>
    <t>Национална служба за запошљавање</t>
  </si>
  <si>
    <t>61</t>
  </si>
  <si>
    <t>4.8</t>
  </si>
  <si>
    <t>Удео младих који има осећај угрожености и дискриминисаности</t>
  </si>
  <si>
    <t>https://mto.gov.rs/extfile/sr/4341/Istrazivanje.pdf</t>
  </si>
  <si>
    <t>62</t>
  </si>
  <si>
    <t>4.9</t>
  </si>
  <si>
    <t>Удео младих који сматра да је процес доношења одлука које их се тичу инкузиван и одговара на њихове потребе</t>
  </si>
  <si>
    <t>Предлог истраживача (ПЦ3, П2)</t>
  </si>
  <si>
    <t>63</t>
  </si>
  <si>
    <t>4.10</t>
  </si>
  <si>
    <t>Број активних омладинских организација</t>
  </si>
  <si>
    <t>МТО , База омладинских организација</t>
  </si>
  <si>
    <t>Број организација</t>
  </si>
  <si>
    <t>64</t>
  </si>
  <si>
    <t>4.11</t>
  </si>
  <si>
    <t>Удео канцеларија за младе у Републици Србији које имају запослене</t>
  </si>
  <si>
    <t>СТУБ 5: МОГУЋНОСТИ И ПОДСТИЦАЈИ ЗА МЛАДЕ КОЈИ ВОДЕ ДО СОЦИЈАЛНОГ И ЕКОНОМСКОГ ОСАМОСТАЉИВАЊА</t>
  </si>
  <si>
    <t>65</t>
  </si>
  <si>
    <t>5.1</t>
  </si>
  <si>
    <t>Удео младих који су похађали додатне курсеве и обуке који нису саставни део школских и студијских програма</t>
  </si>
  <si>
    <t>Посебан циљ 4, Показатељ 1</t>
  </si>
  <si>
    <t>MTO</t>
  </si>
  <si>
    <t>https://mto.gov.rs/tekst/1180/istrazivanja.php</t>
  </si>
  <si>
    <t>66</t>
  </si>
  <si>
    <t>5.2</t>
  </si>
  <si>
    <t>Удео младих који су похађали додатне курсеве и обуке који нису саставни део школских и студијских програма (мушкарци)</t>
  </si>
  <si>
    <t>67</t>
  </si>
  <si>
    <t>5.3</t>
  </si>
  <si>
    <t>Удео младих који су похађали додатне курсеве и обуке који нису саставни део школских и студијских програма (жене)</t>
  </si>
  <si>
    <t>68</t>
  </si>
  <si>
    <t>5.4</t>
  </si>
  <si>
    <t>Удео младих из група које су у ризику од сиромаштва или социјалне искључености, који су добили подршку у развоју својих потенцијала и компетенција (укупно)</t>
  </si>
  <si>
    <t>Посебан циљ 4, Показатељ 2</t>
  </si>
  <si>
    <t>69</t>
  </si>
  <si>
    <t>5.5</t>
  </si>
  <si>
    <t>Удео младих из група које су у ризику од сиромаштва или социјалне искључености, који су добили подршку у развоју својих потенцијала и компетенција (мушкарци)</t>
  </si>
  <si>
    <t>70</t>
  </si>
  <si>
    <t>5.6</t>
  </si>
  <si>
    <t>Удео младих из група које су у ризику од сиромаштва или социјалне искључености, који су добили подршку у развоју својих потенцијала и компетенција (жене)</t>
  </si>
  <si>
    <t>71</t>
  </si>
  <si>
    <t>5.7</t>
  </si>
  <si>
    <t xml:space="preserve">Удео младих жена предузетница у укупом броју младих предузетника   </t>
  </si>
  <si>
    <t>Посебан циљ 4, Показатељ 3</t>
  </si>
  <si>
    <t>72</t>
  </si>
  <si>
    <t>5.8</t>
  </si>
  <si>
    <t>Број младих који су похађали радне праксе које су реализоване у складу са стандардима квалитета, на годишњем нивоу</t>
  </si>
  <si>
    <t>Посебан циљ 4, Показатељ 4</t>
  </si>
  <si>
    <t>Национална служба за запошљавање, МТО</t>
  </si>
  <si>
    <t>73</t>
  </si>
  <si>
    <t>5.9</t>
  </si>
  <si>
    <t>Број младих мушкараца који су похађали радне праксе које су реализоване у складу са стандардима квалитета, на годишњем нивоу (мушкарци)</t>
  </si>
  <si>
    <t>74</t>
  </si>
  <si>
    <t>5.10</t>
  </si>
  <si>
    <t>Број младих жена које су похађале радне праксе које су реализоване у складу са стандардима квалитета, на годишњем нивоу (жене)</t>
  </si>
  <si>
    <t>75</t>
  </si>
  <si>
    <t>5.11</t>
  </si>
  <si>
    <t>Удео младих који су финансијски и стамбено осамостаљени од родитеља (25-30)</t>
  </si>
  <si>
    <t>Предлог истраживача (ПЦ4)</t>
  </si>
  <si>
    <t>76</t>
  </si>
  <si>
    <t>5.12</t>
  </si>
  <si>
    <t>Просечне године финансијског осамостаљивања младих</t>
  </si>
  <si>
    <t>Број година</t>
  </si>
  <si>
    <t>77</t>
  </si>
  <si>
    <t>5.13</t>
  </si>
  <si>
    <t>Удео младих који редовно користи онлајн алата за лично додатно усавршавање и образовање</t>
  </si>
  <si>
    <t>Предлог истраживача (ПЦ4, П1)</t>
  </si>
  <si>
    <t>78</t>
  </si>
  <si>
    <t>5.14</t>
  </si>
  <si>
    <t>Удео младих којима се поклапа посао који раде и квалификације</t>
  </si>
  <si>
    <t>79</t>
  </si>
  <si>
    <t>5.15</t>
  </si>
  <si>
    <t>Удео младих који жели да започне сопствени бизнис</t>
  </si>
  <si>
    <t>80</t>
  </si>
  <si>
    <t>5.16</t>
  </si>
  <si>
    <t>Удео младих који су похађали праксу уз финансијску надокнаду у односу на укупан број младих који су похађали праксу</t>
  </si>
  <si>
    <t>81</t>
  </si>
  <si>
    <t>5.17</t>
  </si>
  <si>
    <t>82</t>
  </si>
  <si>
    <t>5.18</t>
  </si>
  <si>
    <t>Број младих који су похађали стручну праксу кроз програм НСЗ</t>
  </si>
  <si>
    <t>83</t>
  </si>
  <si>
    <t>5.19</t>
  </si>
  <si>
    <t>Приправништво за младе (са високим образовањем и средњим образовањем) кроз програм НСЗ</t>
  </si>
  <si>
    <t>84</t>
  </si>
  <si>
    <t>5.20</t>
  </si>
  <si>
    <t>Стицање практичних знања кроз програм НСЗ</t>
  </si>
  <si>
    <t>85</t>
  </si>
  <si>
    <t>5.21</t>
  </si>
  <si>
    <t>Просечне године стамбеног осамостаљивања</t>
  </si>
  <si>
    <t>86</t>
  </si>
  <si>
    <t>5.22</t>
  </si>
  <si>
    <t>Удео младих који су добили подршку у развоју својих потенцијала и компетенција (укупно)</t>
  </si>
  <si>
    <t>87</t>
  </si>
  <si>
    <t>5.23</t>
  </si>
  <si>
    <t>Удео младих који су добили подршку у развоју својих потенцијала и компетенција (мушкарци)</t>
  </si>
  <si>
    <t>88</t>
  </si>
  <si>
    <t>5.24</t>
  </si>
  <si>
    <t>Удео младих који су добили подршку у развоју својих потенцијала и компетенција (жене)</t>
  </si>
  <si>
    <t>СТУБ 6: ДОБРО ЗДРАВЉЕ, БЕЗБЕДНО ОКРУЖЕЊЕ И СОЦИЈАЛНО БЛАГОСТАЊЕ МЛАДИХ</t>
  </si>
  <si>
    <t>89</t>
  </si>
  <si>
    <t>6.1</t>
  </si>
  <si>
    <t>Удео младих који користе дуван</t>
  </si>
  <si>
    <t>Посебан циљ 5, Показатељ 1</t>
  </si>
  <si>
    <t>90</t>
  </si>
  <si>
    <t>6.2</t>
  </si>
  <si>
    <t xml:space="preserve">Удео младих који користе алкохол  </t>
  </si>
  <si>
    <t>91</t>
  </si>
  <si>
    <t>6.3</t>
  </si>
  <si>
    <t>Удео младих који користе психо-активне супстанце</t>
  </si>
  <si>
    <t>92</t>
  </si>
  <si>
    <t>6.4</t>
  </si>
  <si>
    <t>Удео младих који имају услове у физичком и виртуелном простору за добијање бесплатне стручне подршке за учешће младих у програмима унапређења менталног, сексуалног и репродуктивног здравља</t>
  </si>
  <si>
    <t>Посебан циљ 5, Показатељ 2</t>
  </si>
  <si>
    <t>93</t>
  </si>
  <si>
    <t>6.5</t>
  </si>
  <si>
    <t>Удео младих који је био изложен физичком, психолошком и/или сексуалном насиљу или радикализацији у реалном или виртуелном простору, укључујући родно засновано насиље, а који је то пријавио (укупно)</t>
  </si>
  <si>
    <t>Посебан циљ 5, Показатељ 3</t>
  </si>
  <si>
    <t>94</t>
  </si>
  <si>
    <t>6.6</t>
  </si>
  <si>
    <t>Удео младих који је био изложен физичком, психолошком и/или сексуалном насиљу или радикализацији у реалном или виртуелном простору, укључујући родно засновано насиље, а који је то пријавио (мушкарици)</t>
  </si>
  <si>
    <t>95</t>
  </si>
  <si>
    <t>6.7</t>
  </si>
  <si>
    <t>Удео младих који је био изложен физичком, психолошком и/или сексуалном насиљу или радикализацији у реалном или виртуелном простору, укључујући родно засновано насиље, а који је то пријавио (жене)</t>
  </si>
  <si>
    <t>96</t>
  </si>
  <si>
    <t>6.8</t>
  </si>
  <si>
    <t>Формирање међусекторског координационог тела у циљу унапређивања услуга сексуалног, репродуктивног, менталног здравља и психо социјалне подршке младима</t>
  </si>
  <si>
    <t>Посебан циљ 5, Показатељ 4</t>
  </si>
  <si>
    <t>97</t>
  </si>
  <si>
    <t>6.9</t>
  </si>
  <si>
    <t>Удео младих који је учествовао у доношењу јавних политика на тему одрживог развоја и заштите животне средине на годишњем нивоу</t>
  </si>
  <si>
    <t>Посебан циљ 5, Показатељ 5</t>
  </si>
  <si>
    <t>98</t>
  </si>
  <si>
    <t>6.10</t>
  </si>
  <si>
    <t>Удео младих који су се информисали о подстицајним мерама стамбене политике</t>
  </si>
  <si>
    <t>Посебан циљ 5, Показатељ 6</t>
  </si>
  <si>
    <t>99</t>
  </si>
  <si>
    <t>6.11</t>
  </si>
  <si>
    <t>Удео младих који су се информисали о подстицајним мерама стамбене политике и предузели кораке ка стамбеном осамостаљивању</t>
  </si>
  <si>
    <t>100</t>
  </si>
  <si>
    <t>6.12</t>
  </si>
  <si>
    <t xml:space="preserve">Удео жена старости 20-24 година које нису у браку или ванбрачној заједници а које примењују (или чији партнер примењује) савремена контрацептивна средства </t>
  </si>
  <si>
    <t>Посебан циљ 5, Показатељ 7</t>
  </si>
  <si>
    <t>МТО , Годишње истраживање положаја и потреба младих у Републици Србији (посебно укрштање)</t>
  </si>
  <si>
    <t>101</t>
  </si>
  <si>
    <t>6.13</t>
  </si>
  <si>
    <t xml:space="preserve">Удео жена старости 25-29 година које нису у браку или ванбрачној заједници а које примењују (или чији партнер примењује) савремена контрацептивна средства </t>
  </si>
  <si>
    <t>102</t>
  </si>
  <si>
    <t>6.14</t>
  </si>
  <si>
    <t>Стопа рађања код адолесценткиња 15-19 година</t>
  </si>
  <si>
    <t>13.3%</t>
  </si>
  <si>
    <t>https://opendata.stat.gov.rs/data/WcfJsonRestService.Service1.svc/datasetSDG/03070201IND01/2/csv</t>
  </si>
  <si>
    <t>103</t>
  </si>
  <si>
    <t>6.15</t>
  </si>
  <si>
    <t>Удео младих код којих постоје услови за заснивање породице</t>
  </si>
  <si>
    <t>Предлог истраживача (ПЦ5)</t>
  </si>
  <si>
    <t>104</t>
  </si>
  <si>
    <t>6.16</t>
  </si>
  <si>
    <t>Удео младих код којих је непостојање финансијских и стамбених услова разлог незаснивања породице</t>
  </si>
  <si>
    <t>Предлог истраживача (ПЦ5, П6)</t>
  </si>
  <si>
    <t>105</t>
  </si>
  <si>
    <t>6.17</t>
  </si>
  <si>
    <t>Удео младих који одлази на превентивне или редовне прегледе</t>
  </si>
  <si>
    <t>106</t>
  </si>
  <si>
    <t>6.18</t>
  </si>
  <si>
    <t>Удео младих који су забринути за своје ментално здравље, а који су потражили савет или помоћ</t>
  </si>
  <si>
    <t>107</t>
  </si>
  <si>
    <t>6.19</t>
  </si>
  <si>
    <t>Удео младих који самопроцењује да има вишак килограма</t>
  </si>
  <si>
    <t>108</t>
  </si>
  <si>
    <t>6.20</t>
  </si>
  <si>
    <t>Удео младих који се рекреативно бави спортом током недеље</t>
  </si>
  <si>
    <t>109</t>
  </si>
  <si>
    <t>6.21</t>
  </si>
  <si>
    <t>Број лекара опште праксе на 1000 младих</t>
  </si>
  <si>
    <t>Предлог истраживача (ПЦ5, П2)</t>
  </si>
  <si>
    <t>Батут</t>
  </si>
  <si>
    <t>Институт за јавно здравље Србије "Др Милан Јовановић Батут"</t>
  </si>
  <si>
    <t>Рацио (однос)</t>
  </si>
  <si>
    <t>Легенд повезности са СМРС до 2030.</t>
  </si>
  <si>
    <r>
      <rPr>
        <b/>
        <sz val="11"/>
        <color theme="1"/>
        <rFont val="Calibri"/>
        <family val="2"/>
      </rPr>
      <t>Податак није доступан</t>
    </r>
    <r>
      <rPr>
        <sz val="11"/>
        <color theme="1"/>
        <rFont val="Calibri"/>
        <family val="2"/>
      </rPr>
      <t xml:space="preserve"> - Податак у тренутку мерења није могуће добити из неког од следећих разлога: велики број извора података, механизам прикупљања података су у развоју или постоје проблеми са укрштањем података и подаци нису статистички значајни.</t>
    </r>
  </si>
  <si>
    <r>
      <rPr>
        <b/>
        <sz val="11"/>
        <color theme="1"/>
        <rFont val="Calibri"/>
        <family val="2"/>
      </rPr>
      <t>П</t>
    </r>
    <r>
      <rPr>
        <sz val="11"/>
        <color theme="1"/>
        <rFont val="Calibri"/>
        <family val="2"/>
      </rPr>
      <t xml:space="preserve">- показатељ, </t>
    </r>
    <r>
      <rPr>
        <b/>
        <sz val="11"/>
        <color theme="1"/>
        <rFont val="Calibri"/>
        <family val="2"/>
      </rPr>
      <t>Ц</t>
    </r>
    <r>
      <rPr>
        <sz val="11"/>
        <color theme="1"/>
        <rFont val="Calibri"/>
        <family val="2"/>
      </rPr>
      <t xml:space="preserve"> - циљ</t>
    </r>
  </si>
  <si>
    <r>
      <rPr>
        <b/>
        <sz val="11"/>
        <color theme="1"/>
        <rFont val="Calibri"/>
        <family val="2"/>
      </rPr>
      <t>Податак се још не мери</t>
    </r>
    <r>
      <rPr>
        <sz val="11"/>
        <color theme="1"/>
        <rFont val="Calibri"/>
        <family val="2"/>
      </rPr>
      <t xml:space="preserve"> - Податак се тренутно не мери из два разлога: или због неусвајања закона о радним праксама или због стратегије која предвиђа мерење у каснијој фази реализације, с наведеном циљном годином почетка мерења.</t>
    </r>
  </si>
  <si>
    <t>Анекс Индекса благостања младих</t>
  </si>
  <si>
    <t>Индикатори</t>
  </si>
  <si>
    <t>Година почетка</t>
  </si>
  <si>
    <t>110</t>
  </si>
  <si>
    <t>A1.1</t>
  </si>
  <si>
    <t xml:space="preserve">Стопа НЕЕТ младих (укупно 15-30 година) </t>
  </si>
  <si>
    <t>Индикатор не улази у скор</t>
  </si>
  <si>
    <t>Предлог истраживача (ОЦ)</t>
  </si>
  <si>
    <t>Stopa (Udeo)</t>
  </si>
  <si>
    <t>111</t>
  </si>
  <si>
    <t>A1.2</t>
  </si>
  <si>
    <t xml:space="preserve">Стопа НЕЕТ младих (мушкарци 15-30 година) </t>
  </si>
  <si>
    <t>112</t>
  </si>
  <si>
    <t>A1.3</t>
  </si>
  <si>
    <t xml:space="preserve">Стопа НЕЕТ младих (жене 15-30 година) </t>
  </si>
  <si>
    <t>113</t>
  </si>
  <si>
    <t>A2.1</t>
  </si>
  <si>
    <t>Извршење средстава за програме омладинских политика као део укупних извршених расхода буџета Републике Србије</t>
  </si>
  <si>
    <t>Предлог истраживача (PC1)</t>
  </si>
  <si>
    <t>ДРИ</t>
  </si>
  <si>
    <t>Држанва ревизорска инситуција</t>
  </si>
  <si>
    <t>Udeo u budžetu</t>
  </si>
  <si>
    <t>https://www.dri.rs/storage/newaudits/2024-1-Zavrsni%20racun%20budzeta%20RS.pdf</t>
  </si>
  <si>
    <t>114</t>
  </si>
  <si>
    <t>A3.1</t>
  </si>
  <si>
    <t>Број објеката у јавној својини намењених за спровођење омладинских активности на 1.000 младих</t>
  </si>
  <si>
    <t>Предлог истраживача (PC2)</t>
  </si>
  <si>
    <t>Koeficijent</t>
  </si>
  <si>
    <t>115</t>
  </si>
  <si>
    <t>A4.1</t>
  </si>
  <si>
    <t>Удео младих који је упознат са радом Канцеларије за младе и оцењује сарадњу са Канцеларије за младе и удружења као добро или врло добро</t>
  </si>
  <si>
    <t>Предлог истраживача (PC3)</t>
  </si>
  <si>
    <t xml:space="preserve">МТО , Годишње истраживање положаја и потреба младих у Републици Србији </t>
  </si>
  <si>
    <t>116</t>
  </si>
  <si>
    <t>A4.2</t>
  </si>
  <si>
    <t>Број удружења и ансамбала за културу и креативно изражавање младих</t>
  </si>
  <si>
    <t>117</t>
  </si>
  <si>
    <t>A5.1</t>
  </si>
  <si>
    <t>Млади који су финансијски и стамбено осамостаљени од родитеља</t>
  </si>
  <si>
    <t>Предлог истраживача (PC4)</t>
  </si>
  <si>
    <t>118</t>
  </si>
  <si>
    <t>A5.2</t>
  </si>
  <si>
    <t>Напуштање факултета због финансијских проблема</t>
  </si>
  <si>
    <t>119</t>
  </si>
  <si>
    <t>A5.3</t>
  </si>
  <si>
    <t>Удео младих који су похађали стручну праксу</t>
  </si>
  <si>
    <t>120</t>
  </si>
  <si>
    <t>A5.5</t>
  </si>
  <si>
    <t>Однос студентских/ученичких стипендија/кредита у односу на новчани праг ризика од сиромаштва</t>
  </si>
  <si>
    <t>Предлог истраживача (PC5)</t>
  </si>
  <si>
    <t>РЗС , Министарство просвете</t>
  </si>
  <si>
    <t>Министарство просвете (стипендије), РЗС (новчани праг ризика од сиромаштва)</t>
  </si>
  <si>
    <t>Racio (odnos)</t>
  </si>
  <si>
    <t>121</t>
  </si>
  <si>
    <t>A6.1</t>
  </si>
  <si>
    <t>Коришћење контрацептивних средстава</t>
  </si>
  <si>
    <t>122</t>
  </si>
  <si>
    <t>A6.2</t>
  </si>
  <si>
    <t>Удео младих који су учествовали у програму који промовише толеранцију и антидискриминацију</t>
  </si>
  <si>
    <t>Свет без сиромаштва: окончати сиромаштво свуда и у свим облицима;</t>
  </si>
  <si>
    <t>Свет без глади: окончати глад, постићи безбедност хране и поболјшану исхрану и промовисати одрживу полјопривреду;</t>
  </si>
  <si>
    <t>Добро здравлје: обезбедити здрав живот и промовисати благостање за лјуде свих генерација;</t>
  </si>
  <si>
    <t>Квалитетно образовање: обезбедити инклузивно и квалитетно образовање и промовисати могућности целоживотног учења;</t>
  </si>
  <si>
    <t>Родна равноправност: постићи родну равноправност и оснажити све жене и девојчице;</t>
  </si>
  <si>
    <t>Чиста вода и санитарни услови: обезбедити санитарне услове и приступ пијаћој води за све;</t>
  </si>
  <si>
    <t>Доступна и обновлјива енергија: осигурати приступ доступној, поуданој, одрживој и модерној енергији за све;</t>
  </si>
  <si>
    <t>Достојанствен рад и економски раст: промовисати инклузиван и одржив економски раст, запосленост и достојанствен рад за све;</t>
  </si>
  <si>
    <t>Индустрија , иновације и инфраструктура: изградити прилаголјиву инфраструктуру, промовисати одрживу индустријализацију и подстицати иновативност;</t>
  </si>
  <si>
    <t>Смањење неједнакости: смањити неједнакост између и унутар држава;</t>
  </si>
  <si>
    <t>Одрживи градови и заједнице: учинити градове и лјудска населја инклузивним, безбедним, прилагодлјивим и одрживим;</t>
  </si>
  <si>
    <t>Одговорна потрошња и производња: обезбедити одрживе облике потрошње и производње;</t>
  </si>
  <si>
    <t>Акција за климу: предузети хитну акцију у борби против климатских промена и њених последица;</t>
  </si>
  <si>
    <t>Живот под водом: очувати и одрживо користити океане, мора и морске ресурсе</t>
  </si>
  <si>
    <t>Живот на землји: одрживо управлјати шумама, цузбити дезертификацију, зауставити и преокренути деградацију землјишта и спречити уништавање биодиверзитета;</t>
  </si>
  <si>
    <t>Мир , правда и снажне институције: промовисати миролјубива и инклузивна друштва за одрживи развој, обезбедити приступ правди за све и изградити ефикасне, поуздане и инклузивне институције на свим нивоима;</t>
  </si>
  <si>
    <t>Партнерством до цилја: учврстити глобално партнерство за одрживи развој.</t>
  </si>
  <si>
    <t>Скор 2024.</t>
  </si>
  <si>
    <t>Степен остварења</t>
  </si>
  <si>
    <t>Удео младих који је информисан о програмима стручне праксе</t>
  </si>
  <si>
    <t>Рб.</t>
  </si>
  <si>
    <t>Индикатор</t>
  </si>
  <si>
    <t>Напомена</t>
  </si>
  <si>
    <t>Удео младих који су давали коментаре на предлоге јавних политика</t>
  </si>
  <si>
    <t>Податак се односи на директне буџетске кориснике носиоце и партнере у Акционом плану за период од 2023. до 2025. године за спровођење Стратегије за младе у Републици Србији за период од 2023. до 2030. године према достављеним извештајима</t>
  </si>
  <si>
    <t>Подаци се мере кумулативно за период 2023-2030.</t>
  </si>
  <si>
    <t>Проценат је обрачунат као удео младих који су одговорили „да“, при чему су из имениоца искључени одговори „не знам/нисам сигуран“. Овакав начин обрачуна примењен је ради упоредивости са подацима из претходног таласа истраживања, у ком није постојала ова категорија одговора.</t>
  </si>
  <si>
    <t>Проценат је обрачунат као збир удела младих који су своје здравствено стање оценили као „добро“ или „веома добро“, при чему су у обрачун укључени само они млади који су дали оцену свог здравственог стања. Овај приступ примењен је ради упоредивости са претходним таласом истраживања, у ком није постојао одговор „не знам да проценим“.</t>
  </si>
  <si>
    <t xml:space="preserve">Легенда - вредности </t>
  </si>
  <si>
    <t>Подаци су из упитника МТО на који је одговорило 133 градова, општина и градских општина.</t>
  </si>
  <si>
    <t>Подаци су прикупљени кроз упитник МТО на који је одговорило 133 градова, општина и градских општина.</t>
  </si>
  <si>
    <t>Подаци су прикупљени кроз упитник МТО, на који је одговорило 133 града, општине и градске општине. Податак о 27 савета за младе односи се на савете који су у 2024. години одржали редовне састанке (док је њихов укупан број за 2024. годину, према упитнику на који су ЈЛС одговориле, 62). Проценат је израчунат у односу на укупан број од 133 града, општине и градске општине које су доставиле податке.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</si>
</sst>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0.0%"/>
    <numFmt numFmtId="165" formatCode="0.0000"/>
    <numFmt numFmtId="166" formatCode="_-* #,##0.0000_-;\-* #,##0.0000_-;_-* &quot;-&quot;_-;_-@"/>
    <numFmt numFmtId="167" formatCode="#,##0.0000"/>
    <numFmt numFmtId="168" formatCode="#,##0.0000_ ;\-#,##0.0000\ "/>
    <numFmt numFmtId="169" formatCode="_-* #,##0_-;\-* #,##0_-;_-* &quot;-&quot;_-;_-@"/>
    <numFmt numFmtId="170" formatCode="#,##0_ ;\-#,##0\ "/>
    <numFmt numFmtId="171" formatCode="_-* #,##0_-;\-* #,##0_-;_-* &quot;-&quot;??_-;_-@"/>
    <numFmt numFmtId="172" formatCode="0.0"/>
    <numFmt numFmtId="173" formatCode="0.0000%"/>
    <numFmt numFmtId="174" formatCode="_(* #,##0_);_(* \(#,##0\);_(* &quot;-&quot;??_);_(@_)"/>
  </numFmts>
  <fonts count="25" x14ac:knownFonts="1">
    <font>
      <sz val="12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20"/>
      <color theme="1"/>
      <name val="Calibri"/>
      <family val="2"/>
    </font>
    <font>
      <sz val="12"/>
      <name val="Calibri"/>
      <family val="2"/>
    </font>
    <font>
      <sz val="13"/>
      <color theme="1"/>
      <name val="Calibri"/>
      <family val="2"/>
    </font>
    <font>
      <b/>
      <sz val="13"/>
      <color theme="0"/>
      <name val="Calibri"/>
      <family val="2"/>
    </font>
    <font>
      <b/>
      <sz val="20"/>
      <color theme="0"/>
      <name val="Calibri"/>
      <family val="2"/>
    </font>
    <font>
      <b/>
      <sz val="12"/>
      <color rgb="FF7030A0"/>
      <name val="Calibri"/>
      <family val="2"/>
    </font>
    <font>
      <b/>
      <sz val="12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B050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2"/>
      <color theme="10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3"/>
      <color theme="1"/>
      <name val="Calibri"/>
      <family val="2"/>
    </font>
    <font>
      <u/>
      <sz val="12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7030A0"/>
        <bgColor rgb="FF7030A0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  <fill>
      <patternFill patternType="solid">
        <fgColor rgb="FF8EAADB"/>
        <bgColor rgb="FF8EAADB"/>
      </patternFill>
    </fill>
    <fill>
      <patternFill patternType="solid">
        <fgColor theme="5"/>
        <b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E06666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1C232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8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2" fontId="1" fillId="2" borderId="11" xfId="0" applyNumberFormat="1" applyFont="1" applyFill="1" applyBorder="1" applyAlignment="1">
      <alignment horizontal="center" vertical="center"/>
    </xf>
    <xf numFmtId="49" fontId="2" fillId="0" borderId="12" xfId="0" applyNumberFormat="1" applyFont="1" applyBorder="1"/>
    <xf numFmtId="0" fontId="1" fillId="2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/>
    <xf numFmtId="0" fontId="2" fillId="0" borderId="12" xfId="0" applyFont="1" applyBorder="1"/>
    <xf numFmtId="49" fontId="5" fillId="0" borderId="18" xfId="0" applyNumberFormat="1" applyFont="1" applyBorder="1" applyAlignment="1">
      <alignment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2" fontId="7" fillId="2" borderId="7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wrapText="1"/>
    </xf>
    <xf numFmtId="0" fontId="5" fillId="0" borderId="12" xfId="0" applyFont="1" applyBorder="1" applyAlignment="1">
      <alignment wrapText="1"/>
    </xf>
    <xf numFmtId="49" fontId="2" fillId="0" borderId="13" xfId="0" applyNumberFormat="1" applyFont="1" applyBorder="1"/>
    <xf numFmtId="49" fontId="8" fillId="0" borderId="20" xfId="0" applyNumberFormat="1" applyFont="1" applyBorder="1" applyAlignment="1">
      <alignment horizontal="center" vertical="center"/>
    </xf>
    <xf numFmtId="0" fontId="8" fillId="4" borderId="21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/>
    </xf>
    <xf numFmtId="0" fontId="8" fillId="4" borderId="23" xfId="0" applyFont="1" applyFill="1" applyBorder="1" applyAlignment="1">
      <alignment vertical="center"/>
    </xf>
    <xf numFmtId="2" fontId="9" fillId="5" borderId="0" xfId="0" applyNumberFormat="1" applyFont="1" applyFill="1"/>
    <xf numFmtId="0" fontId="2" fillId="0" borderId="24" xfId="0" applyFont="1" applyBorder="1"/>
    <xf numFmtId="0" fontId="10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2" fillId="0" borderId="25" xfId="0" applyFont="1" applyBorder="1"/>
    <xf numFmtId="0" fontId="2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2" fillId="0" borderId="19" xfId="0" applyFont="1" applyBorder="1"/>
    <xf numFmtId="49" fontId="2" fillId="0" borderId="7" xfId="0" applyNumberFormat="1" applyFont="1" applyBorder="1"/>
    <xf numFmtId="49" fontId="11" fillId="6" borderId="7" xfId="0" applyNumberFormat="1" applyFont="1" applyFill="1" applyBorder="1" applyAlignment="1">
      <alignment horizontal="center"/>
    </xf>
    <xf numFmtId="0" fontId="11" fillId="0" borderId="7" xfId="0" applyFont="1" applyBorder="1" applyAlignment="1">
      <alignment vertical="center"/>
    </xf>
    <xf numFmtId="164" fontId="11" fillId="0" borderId="7" xfId="0" applyNumberFormat="1" applyFont="1" applyBorder="1" applyAlignment="1">
      <alignment horizontal="right" vertical="center"/>
    </xf>
    <xf numFmtId="2" fontId="12" fillId="0" borderId="7" xfId="0" applyNumberFormat="1" applyFont="1" applyBorder="1"/>
    <xf numFmtId="0" fontId="2" fillId="7" borderId="7" xfId="0" applyFont="1" applyFill="1" applyBorder="1"/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9" fontId="13" fillId="0" borderId="7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right" vertical="center"/>
    </xf>
    <xf numFmtId="0" fontId="14" fillId="0" borderId="7" xfId="0" applyFont="1" applyBorder="1" applyAlignment="1">
      <alignment horizontal="left" vertical="center"/>
    </xf>
    <xf numFmtId="10" fontId="11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right"/>
    </xf>
    <xf numFmtId="0" fontId="2" fillId="8" borderId="7" xfId="0" applyFont="1" applyFill="1" applyBorder="1"/>
    <xf numFmtId="166" fontId="11" fillId="0" borderId="7" xfId="0" applyNumberFormat="1" applyFont="1" applyBorder="1" applyAlignment="1">
      <alignment horizontal="right" vertical="center"/>
    </xf>
    <xf numFmtId="168" fontId="11" fillId="0" borderId="7" xfId="0" applyNumberFormat="1" applyFont="1" applyBorder="1" applyAlignment="1">
      <alignment horizontal="right" vertical="center"/>
    </xf>
    <xf numFmtId="169" fontId="11" fillId="0" borderId="7" xfId="0" applyNumberFormat="1" applyFont="1" applyBorder="1" applyAlignment="1">
      <alignment horizontal="right"/>
    </xf>
    <xf numFmtId="170" fontId="11" fillId="0" borderId="7" xfId="0" applyNumberFormat="1" applyFont="1" applyBorder="1" applyAlignment="1">
      <alignment horizontal="right"/>
    </xf>
    <xf numFmtId="164" fontId="15" fillId="0" borderId="7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center" vertical="center"/>
    </xf>
    <xf numFmtId="0" fontId="8" fillId="4" borderId="7" xfId="0" applyFont="1" applyFill="1" applyBorder="1" applyAlignment="1">
      <alignment vertical="center"/>
    </xf>
    <xf numFmtId="2" fontId="9" fillId="5" borderId="7" xfId="0" applyNumberFormat="1" applyFont="1" applyFill="1" applyBorder="1"/>
    <xf numFmtId="0" fontId="11" fillId="0" borderId="7" xfId="0" applyFont="1" applyBorder="1"/>
    <xf numFmtId="0" fontId="2" fillId="0" borderId="7" xfId="0" applyFont="1" applyBorder="1"/>
    <xf numFmtId="9" fontId="11" fillId="0" borderId="7" xfId="0" applyNumberFormat="1" applyFont="1" applyBorder="1" applyAlignment="1">
      <alignment horizontal="right"/>
    </xf>
    <xf numFmtId="0" fontId="11" fillId="0" borderId="7" xfId="0" applyFont="1" applyBorder="1" applyAlignment="1">
      <alignment vertical="center" wrapText="1"/>
    </xf>
    <xf numFmtId="169" fontId="11" fillId="0" borderId="7" xfId="0" applyNumberFormat="1" applyFont="1" applyBorder="1" applyAlignment="1">
      <alignment horizontal="right" vertical="center"/>
    </xf>
    <xf numFmtId="0" fontId="2" fillId="2" borderId="7" xfId="0" applyFont="1" applyFill="1" applyBorder="1"/>
    <xf numFmtId="2" fontId="12" fillId="2" borderId="7" xfId="0" applyNumberFormat="1" applyFont="1" applyFill="1" applyBorder="1"/>
    <xf numFmtId="0" fontId="8" fillId="4" borderId="26" xfId="0" applyFont="1" applyFill="1" applyBorder="1" applyAlignment="1">
      <alignment vertical="center"/>
    </xf>
    <xf numFmtId="0" fontId="8" fillId="4" borderId="27" xfId="0" applyFont="1" applyFill="1" applyBorder="1" applyAlignment="1">
      <alignment vertical="center"/>
    </xf>
    <xf numFmtId="0" fontId="8" fillId="4" borderId="28" xfId="0" applyFont="1" applyFill="1" applyBorder="1" applyAlignment="1">
      <alignment vertical="center"/>
    </xf>
    <xf numFmtId="9" fontId="11" fillId="0" borderId="7" xfId="0" applyNumberFormat="1" applyFont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left"/>
    </xf>
    <xf numFmtId="0" fontId="16" fillId="0" borderId="7" xfId="0" applyFont="1" applyBorder="1" applyAlignment="1">
      <alignment horizontal="left" vertical="center"/>
    </xf>
    <xf numFmtId="2" fontId="12" fillId="9" borderId="7" xfId="0" applyNumberFormat="1" applyFont="1" applyFill="1" applyBorder="1"/>
    <xf numFmtId="172" fontId="11" fillId="0" borderId="7" xfId="0" applyNumberFormat="1" applyFont="1" applyBorder="1" applyAlignment="1">
      <alignment horizontal="right" vertical="center"/>
    </xf>
    <xf numFmtId="1" fontId="11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wrapText="1"/>
    </xf>
    <xf numFmtId="49" fontId="11" fillId="0" borderId="7" xfId="0" applyNumberFormat="1" applyFont="1" applyBorder="1" applyAlignment="1">
      <alignment horizontal="left"/>
    </xf>
    <xf numFmtId="0" fontId="15" fillId="0" borderId="7" xfId="0" applyFont="1" applyBorder="1" applyAlignment="1">
      <alignment vertical="center"/>
    </xf>
    <xf numFmtId="49" fontId="11" fillId="6" borderId="7" xfId="0" applyNumberFormat="1" applyFont="1" applyFill="1" applyBorder="1" applyAlignment="1">
      <alignment horizontal="center" vertical="center"/>
    </xf>
    <xf numFmtId="9" fontId="11" fillId="0" borderId="7" xfId="0" applyNumberFormat="1" applyFont="1" applyBorder="1" applyAlignment="1">
      <alignment vertical="center"/>
    </xf>
    <xf numFmtId="10" fontId="11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9" fontId="11" fillId="0" borderId="7" xfId="0" applyNumberFormat="1" applyFont="1" applyBorder="1"/>
    <xf numFmtId="10" fontId="11" fillId="0" borderId="7" xfId="0" applyNumberFormat="1" applyFont="1" applyBorder="1"/>
    <xf numFmtId="0" fontId="11" fillId="0" borderId="7" xfId="0" applyFont="1" applyBorder="1" applyAlignment="1">
      <alignment horizontal="center"/>
    </xf>
    <xf numFmtId="2" fontId="11" fillId="0" borderId="7" xfId="0" applyNumberFormat="1" applyFont="1" applyBorder="1" applyAlignment="1">
      <alignment horizontal="right" vertical="center"/>
    </xf>
    <xf numFmtId="49" fontId="11" fillId="0" borderId="29" xfId="0" applyNumberFormat="1" applyFont="1" applyBorder="1" applyAlignment="1">
      <alignment horizontal="left"/>
    </xf>
    <xf numFmtId="10" fontId="11" fillId="0" borderId="0" xfId="0" applyNumberFormat="1" applyFont="1" applyAlignment="1">
      <alignment vertical="center"/>
    </xf>
    <xf numFmtId="9" fontId="2" fillId="0" borderId="0" xfId="0" applyNumberFormat="1" applyFont="1"/>
    <xf numFmtId="10" fontId="2" fillId="0" borderId="0" xfId="0" applyNumberFormat="1" applyFont="1"/>
    <xf numFmtId="2" fontId="12" fillId="0" borderId="0" xfId="0" applyNumberFormat="1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49" fontId="10" fillId="10" borderId="15" xfId="0" applyNumberFormat="1" applyFont="1" applyFill="1" applyBorder="1" applyAlignment="1">
      <alignment horizontal="left"/>
    </xf>
    <xf numFmtId="49" fontId="10" fillId="10" borderId="7" xfId="0" applyNumberFormat="1" applyFont="1" applyFill="1" applyBorder="1" applyAlignment="1">
      <alignment horizontal="left"/>
    </xf>
    <xf numFmtId="9" fontId="11" fillId="0" borderId="0" xfId="0" applyNumberFormat="1" applyFont="1" applyAlignment="1">
      <alignment horizontal="left" vertical="top" wrapText="1"/>
    </xf>
    <xf numFmtId="49" fontId="11" fillId="0" borderId="18" xfId="0" applyNumberFormat="1" applyFont="1" applyBorder="1" applyAlignment="1">
      <alignment horizontal="left"/>
    </xf>
    <xf numFmtId="49" fontId="11" fillId="0" borderId="12" xfId="0" applyNumberFormat="1" applyFont="1" applyBorder="1" applyAlignment="1">
      <alignment horizontal="left"/>
    </xf>
    <xf numFmtId="49" fontId="2" fillId="0" borderId="32" xfId="0" applyNumberFormat="1" applyFont="1" applyBorder="1" applyAlignment="1">
      <alignment horizontal="center"/>
    </xf>
    <xf numFmtId="0" fontId="2" fillId="0" borderId="32" xfId="0" applyFont="1" applyBorder="1"/>
    <xf numFmtId="0" fontId="19" fillId="9" borderId="7" xfId="0" applyFont="1" applyFill="1" applyBorder="1"/>
    <xf numFmtId="0" fontId="2" fillId="9" borderId="7" xfId="0" applyFont="1" applyFill="1" applyBorder="1"/>
    <xf numFmtId="0" fontId="19" fillId="2" borderId="7" xfId="0" applyFont="1" applyFill="1" applyBorder="1"/>
    <xf numFmtId="0" fontId="20" fillId="9" borderId="7" xfId="0" applyFont="1" applyFill="1" applyBorder="1" applyAlignment="1">
      <alignment horizontal="center" vertical="center" wrapText="1"/>
    </xf>
    <xf numFmtId="49" fontId="20" fillId="9" borderId="7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/>
    </xf>
    <xf numFmtId="173" fontId="11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1" fillId="0" borderId="7" xfId="0" applyFont="1" applyBorder="1"/>
    <xf numFmtId="0" fontId="2" fillId="0" borderId="7" xfId="0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0" fontId="2" fillId="0" borderId="33" xfId="0" applyFont="1" applyBorder="1"/>
    <xf numFmtId="49" fontId="2" fillId="0" borderId="12" xfId="0" applyNumberFormat="1" applyFont="1" applyBorder="1" applyAlignment="1">
      <alignment horizontal="center"/>
    </xf>
    <xf numFmtId="0" fontId="19" fillId="0" borderId="12" xfId="0" applyFont="1" applyBorder="1"/>
    <xf numFmtId="0" fontId="19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8" xfId="0" applyFont="1" applyBorder="1"/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2" fontId="2" fillId="2" borderId="7" xfId="0" applyNumberFormat="1" applyFont="1" applyFill="1" applyBorder="1"/>
    <xf numFmtId="0" fontId="1" fillId="2" borderId="35" xfId="0" applyFont="1" applyFill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/>
    </xf>
    <xf numFmtId="2" fontId="1" fillId="2" borderId="36" xfId="0" applyNumberFormat="1" applyFont="1" applyFill="1" applyBorder="1" applyAlignment="1">
      <alignment horizontal="center" vertical="center"/>
    </xf>
    <xf numFmtId="10" fontId="2" fillId="0" borderId="30" xfId="1" applyNumberFormat="1" applyFont="1" applyBorder="1" applyAlignment="1">
      <alignment horizontal="center" vertical="center"/>
    </xf>
    <xf numFmtId="10" fontId="1" fillId="2" borderId="36" xfId="1" applyNumberFormat="1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right" vertical="center"/>
    </xf>
    <xf numFmtId="0" fontId="0" fillId="0" borderId="37" xfId="0" applyBorder="1"/>
    <xf numFmtId="49" fontId="11" fillId="6" borderId="37" xfId="0" applyNumberFormat="1" applyFont="1" applyFill="1" applyBorder="1" applyAlignment="1">
      <alignment horizontal="center"/>
    </xf>
    <xf numFmtId="0" fontId="24" fillId="12" borderId="37" xfId="0" applyFont="1" applyFill="1" applyBorder="1"/>
    <xf numFmtId="0" fontId="24" fillId="12" borderId="38" xfId="0" applyFont="1" applyFill="1" applyBorder="1"/>
    <xf numFmtId="0" fontId="24" fillId="12" borderId="39" xfId="0" applyFont="1" applyFill="1" applyBorder="1"/>
    <xf numFmtId="0" fontId="22" fillId="0" borderId="37" xfId="0" applyFont="1" applyBorder="1" applyAlignment="1">
      <alignment wrapText="1"/>
    </xf>
    <xf numFmtId="0" fontId="22" fillId="0" borderId="37" xfId="0" applyFont="1" applyBorder="1"/>
    <xf numFmtId="10" fontId="11" fillId="13" borderId="7" xfId="0" applyNumberFormat="1" applyFont="1" applyFill="1" applyBorder="1" applyAlignment="1">
      <alignment horizontal="right" vertical="center"/>
    </xf>
    <xf numFmtId="164" fontId="11" fillId="14" borderId="7" xfId="0" applyNumberFormat="1" applyFont="1" applyFill="1" applyBorder="1" applyAlignment="1">
      <alignment horizontal="right" vertical="center"/>
    </xf>
    <xf numFmtId="10" fontId="11" fillId="15" borderId="7" xfId="0" applyNumberFormat="1" applyFont="1" applyFill="1" applyBorder="1" applyAlignment="1">
      <alignment horizontal="right" vertical="center"/>
    </xf>
    <xf numFmtId="0" fontId="11" fillId="0" borderId="30" xfId="0" applyFont="1" applyBorder="1" applyAlignment="1">
      <alignment vertical="center" wrapText="1"/>
    </xf>
    <xf numFmtId="0" fontId="11" fillId="0" borderId="38" xfId="0" applyFont="1" applyBorder="1" applyAlignment="1">
      <alignment vertical="center" wrapText="1"/>
    </xf>
    <xf numFmtId="167" fontId="11" fillId="11" borderId="7" xfId="0" applyNumberFormat="1" applyFont="1" applyFill="1" applyBorder="1" applyAlignment="1">
      <alignment horizontal="right" vertical="center"/>
    </xf>
    <xf numFmtId="166" fontId="11" fillId="16" borderId="7" xfId="0" applyNumberFormat="1" applyFont="1" applyFill="1" applyBorder="1" applyAlignment="1">
      <alignment horizontal="right" vertical="center"/>
    </xf>
    <xf numFmtId="164" fontId="11" fillId="11" borderId="7" xfId="0" applyNumberFormat="1" applyFont="1" applyFill="1" applyBorder="1" applyAlignment="1">
      <alignment horizontal="right"/>
    </xf>
    <xf numFmtId="169" fontId="11" fillId="11" borderId="7" xfId="0" applyNumberFormat="1" applyFont="1" applyFill="1" applyBorder="1" applyAlignment="1">
      <alignment horizontal="right"/>
    </xf>
    <xf numFmtId="3" fontId="11" fillId="11" borderId="7" xfId="0" applyNumberFormat="1" applyFont="1" applyFill="1" applyBorder="1" applyAlignment="1">
      <alignment horizontal="right"/>
    </xf>
    <xf numFmtId="164" fontId="11" fillId="16" borderId="7" xfId="0" applyNumberFormat="1" applyFont="1" applyFill="1" applyBorder="1" applyAlignment="1">
      <alignment horizontal="right"/>
    </xf>
    <xf numFmtId="171" fontId="11" fillId="11" borderId="7" xfId="0" applyNumberFormat="1" applyFont="1" applyFill="1" applyBorder="1" applyAlignment="1">
      <alignment horizontal="right"/>
    </xf>
    <xf numFmtId="10" fontId="11" fillId="16" borderId="7" xfId="0" applyNumberFormat="1" applyFont="1" applyFill="1" applyBorder="1" applyAlignment="1">
      <alignment horizontal="right" vertical="center"/>
    </xf>
    <xf numFmtId="0" fontId="11" fillId="17" borderId="7" xfId="0" applyFont="1" applyFill="1" applyBorder="1" applyAlignment="1">
      <alignment horizontal="right" vertical="center"/>
    </xf>
    <xf numFmtId="10" fontId="11" fillId="11" borderId="7" xfId="0" applyNumberFormat="1" applyFont="1" applyFill="1" applyBorder="1" applyAlignment="1">
      <alignment horizontal="right"/>
    </xf>
    <xf numFmtId="9" fontId="11" fillId="11" borderId="7" xfId="0" applyNumberFormat="1" applyFont="1" applyFill="1" applyBorder="1" applyAlignment="1">
      <alignment horizontal="right"/>
    </xf>
    <xf numFmtId="164" fontId="11" fillId="11" borderId="7" xfId="0" applyNumberFormat="1" applyFont="1" applyFill="1" applyBorder="1" applyAlignment="1">
      <alignment horizontal="right" vertical="center"/>
    </xf>
    <xf numFmtId="172" fontId="11" fillId="16" borderId="7" xfId="0" applyNumberFormat="1" applyFont="1" applyFill="1" applyBorder="1" applyAlignment="1">
      <alignment horizontal="right" vertical="center"/>
    </xf>
    <xf numFmtId="169" fontId="11" fillId="11" borderId="7" xfId="0" applyNumberFormat="1" applyFont="1" applyFill="1" applyBorder="1" applyAlignment="1">
      <alignment horizontal="right" vertical="center"/>
    </xf>
    <xf numFmtId="164" fontId="11" fillId="16" borderId="7" xfId="0" applyNumberFormat="1" applyFont="1" applyFill="1" applyBorder="1" applyAlignment="1">
      <alignment vertical="center"/>
    </xf>
    <xf numFmtId="10" fontId="11" fillId="16" borderId="7" xfId="0" applyNumberFormat="1" applyFont="1" applyFill="1" applyBorder="1" applyAlignment="1">
      <alignment vertical="center"/>
    </xf>
    <xf numFmtId="10" fontId="11" fillId="17" borderId="7" xfId="0" applyNumberFormat="1" applyFont="1" applyFill="1" applyBorder="1" applyAlignment="1">
      <alignment vertical="center"/>
    </xf>
    <xf numFmtId="0" fontId="11" fillId="11" borderId="7" xfId="0" applyFont="1" applyFill="1" applyBorder="1" applyAlignment="1">
      <alignment horizontal="right"/>
    </xf>
    <xf numFmtId="2" fontId="11" fillId="11" borderId="7" xfId="0" applyNumberFormat="1" applyFont="1" applyFill="1" applyBorder="1" applyAlignment="1">
      <alignment horizontal="right" vertical="center"/>
    </xf>
    <xf numFmtId="165" fontId="11" fillId="11" borderId="7" xfId="0" applyNumberFormat="1" applyFont="1" applyFill="1" applyBorder="1" applyAlignment="1">
      <alignment horizontal="right"/>
    </xf>
    <xf numFmtId="174" fontId="11" fillId="11" borderId="7" xfId="2" applyNumberFormat="1" applyFont="1" applyFill="1" applyBorder="1" applyAlignment="1">
      <alignment horizontal="right"/>
    </xf>
    <xf numFmtId="1" fontId="11" fillId="11" borderId="7" xfId="0" applyNumberFormat="1" applyFont="1" applyFill="1" applyBorder="1" applyAlignment="1">
      <alignment horizontal="right"/>
    </xf>
    <xf numFmtId="164" fontId="11" fillId="17" borderId="7" xfId="0" applyNumberFormat="1" applyFont="1" applyFill="1" applyBorder="1" applyAlignment="1">
      <alignment horizontal="right" vertical="center"/>
    </xf>
    <xf numFmtId="10" fontId="11" fillId="11" borderId="7" xfId="0" applyNumberFormat="1" applyFont="1" applyFill="1" applyBorder="1" applyAlignment="1">
      <alignment horizontal="right" vertical="center"/>
    </xf>
    <xf numFmtId="10" fontId="11" fillId="14" borderId="7" xfId="0" applyNumberFormat="1" applyFont="1" applyFill="1" applyBorder="1" applyAlignment="1">
      <alignment horizontal="right" vertical="center"/>
    </xf>
    <xf numFmtId="0" fontId="11" fillId="11" borderId="7" xfId="0" applyFont="1" applyFill="1" applyBorder="1" applyAlignment="1">
      <alignment vertical="center"/>
    </xf>
    <xf numFmtId="0" fontId="11" fillId="11" borderId="7" xfId="0" applyFont="1" applyFill="1" applyBorder="1" applyAlignment="1">
      <alignment vertical="center" wrapText="1"/>
    </xf>
    <xf numFmtId="10" fontId="11" fillId="18" borderId="7" xfId="0" applyNumberFormat="1" applyFont="1" applyFill="1" applyBorder="1" applyAlignment="1">
      <alignment horizontal="right" vertical="center"/>
    </xf>
    <xf numFmtId="10" fontId="11" fillId="11" borderId="7" xfId="0" applyNumberFormat="1" applyFont="1" applyFill="1" applyBorder="1"/>
    <xf numFmtId="173" fontId="11" fillId="11" borderId="7" xfId="0" applyNumberFormat="1" applyFont="1" applyFill="1" applyBorder="1" applyAlignment="1">
      <alignment horizontal="right"/>
    </xf>
    <xf numFmtId="0" fontId="2" fillId="11" borderId="33" xfId="0" applyFont="1" applyFill="1" applyBorder="1"/>
    <xf numFmtId="0" fontId="2" fillId="18" borderId="12" xfId="0" applyFont="1" applyFill="1" applyBorder="1"/>
    <xf numFmtId="49" fontId="3" fillId="0" borderId="13" xfId="0" applyNumberFormat="1" applyFont="1" applyBorder="1" applyAlignment="1">
      <alignment horizontal="center"/>
    </xf>
    <xf numFmtId="0" fontId="4" fillId="0" borderId="14" xfId="0" applyFont="1" applyBorder="1"/>
    <xf numFmtId="49" fontId="18" fillId="9" borderId="30" xfId="0" applyNumberFormat="1" applyFont="1" applyFill="1" applyBorder="1" applyAlignment="1">
      <alignment horizontal="center"/>
    </xf>
    <xf numFmtId="0" fontId="4" fillId="0" borderId="6" xfId="0" applyFont="1" applyBorder="1"/>
    <xf numFmtId="9" fontId="11" fillId="0" borderId="30" xfId="0" applyNumberFormat="1" applyFont="1" applyBorder="1" applyAlignment="1">
      <alignment horizontal="left" vertical="top" wrapText="1"/>
    </xf>
    <xf numFmtId="0" fontId="4" fillId="0" borderId="31" xfId="0" applyFont="1" applyBorder="1"/>
    <xf numFmtId="0" fontId="22" fillId="0" borderId="0" xfId="0" applyFont="1"/>
  </cellXfs>
  <cellStyles count="3">
    <cellStyle name="Comma" xfId="2" builtinId="3"/>
    <cellStyle name="Normal" xfId="0" builtinId="0"/>
    <cellStyle name="Percent" xfId="1" builtinId="5"/>
  </cellStyles>
  <dxfs count="5"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mto.gov.rs/tekst/1180/istrazivanja.php" TargetMode="External"/><Relationship Id="rId18" Type="http://schemas.openxmlformats.org/officeDocument/2006/relationships/hyperlink" Target="https://mto.gov.rs/tekst/1180/istrazivanja.php" TargetMode="External"/><Relationship Id="rId26" Type="http://schemas.openxmlformats.org/officeDocument/2006/relationships/hyperlink" Target="https://mto.gov.rs/tekst/1180/istrazivanja.php" TargetMode="External"/><Relationship Id="rId39" Type="http://schemas.openxmlformats.org/officeDocument/2006/relationships/hyperlink" Target="https://mto.gov.rs/tekst/1180/istrazivanja.php" TargetMode="External"/><Relationship Id="rId21" Type="http://schemas.openxmlformats.org/officeDocument/2006/relationships/hyperlink" Target="https://mto.gov.rs/extfile/sr/4341/Istrazivanje.pdf" TargetMode="External"/><Relationship Id="rId34" Type="http://schemas.openxmlformats.org/officeDocument/2006/relationships/hyperlink" Target="https://www.dri.rs/storage/newaudits/2024-1-Zavrsni%20racun%20budzeta%20RS.pdf" TargetMode="External"/><Relationship Id="rId42" Type="http://schemas.openxmlformats.org/officeDocument/2006/relationships/printerSettings" Target="../printerSettings/printerSettings2.bin"/><Relationship Id="rId7" Type="http://schemas.openxmlformats.org/officeDocument/2006/relationships/hyperlink" Target="https://mto.gov.rs/tekst/1180/istrazivanja.php" TargetMode="External"/><Relationship Id="rId2" Type="http://schemas.openxmlformats.org/officeDocument/2006/relationships/hyperlink" Target="https://data.stat.gov.rs/Home/Result/01020501?languageCode=sr-Cyrl" TargetMode="External"/><Relationship Id="rId16" Type="http://schemas.openxmlformats.org/officeDocument/2006/relationships/hyperlink" Target="https://mto.gov.rs/tekst/1180/istrazivanja.php" TargetMode="External"/><Relationship Id="rId20" Type="http://schemas.openxmlformats.org/officeDocument/2006/relationships/hyperlink" Target="https://mto.gov.rs/extfile/sr/4341/Istrazivanje.pdf" TargetMode="External"/><Relationship Id="rId29" Type="http://schemas.openxmlformats.org/officeDocument/2006/relationships/hyperlink" Target="https://mto.gov.rs/extfile/sr/4341/Istrazivanje.pdf" TargetMode="External"/><Relationship Id="rId41" Type="http://schemas.openxmlformats.org/officeDocument/2006/relationships/hyperlink" Target="https://mto.gov.rs/tekst/1180/istrazivanja.php" TargetMode="External"/><Relationship Id="rId1" Type="http://schemas.openxmlformats.org/officeDocument/2006/relationships/hyperlink" Target="https://data.stat.gov.rs/Home/Result/01020513?languageCode=sr-Cyrl" TargetMode="External"/><Relationship Id="rId6" Type="http://schemas.openxmlformats.org/officeDocument/2006/relationships/hyperlink" Target="https://mto.gov.rs/extfile/sr/4341/Istrazivanje.pdf" TargetMode="External"/><Relationship Id="rId11" Type="http://schemas.openxmlformats.org/officeDocument/2006/relationships/hyperlink" Target="https://mto.gov.rs/tekst/1180/istrazivanja.php" TargetMode="External"/><Relationship Id="rId24" Type="http://schemas.openxmlformats.org/officeDocument/2006/relationships/hyperlink" Target="https://mto.gov.rs/tekst/1180/istrazivanja.php" TargetMode="External"/><Relationship Id="rId32" Type="http://schemas.openxmlformats.org/officeDocument/2006/relationships/hyperlink" Target="https://opendata.stat.gov.rs/data/WcfJsonRestService.Service1.svc/datasetSDG/03070201IND01/2/csv" TargetMode="External"/><Relationship Id="rId37" Type="http://schemas.openxmlformats.org/officeDocument/2006/relationships/hyperlink" Target="https://mto.gov.rs/tekst/1180/istrazivanja.php" TargetMode="External"/><Relationship Id="rId40" Type="http://schemas.openxmlformats.org/officeDocument/2006/relationships/hyperlink" Target="https://mto.gov.rs/tekst/1180/istrazivanja.php" TargetMode="External"/><Relationship Id="rId5" Type="http://schemas.openxmlformats.org/officeDocument/2006/relationships/hyperlink" Target="https://mto.gov.rs/extfile/sr/4341/Istrazivanje.pdf" TargetMode="External"/><Relationship Id="rId15" Type="http://schemas.openxmlformats.org/officeDocument/2006/relationships/hyperlink" Target="https://mto.gov.rs/tekst/1180/istrazivanja.php" TargetMode="External"/><Relationship Id="rId23" Type="http://schemas.openxmlformats.org/officeDocument/2006/relationships/hyperlink" Target="https://mto.gov.rs/extfile/sr/4341/Istrazivanje.pdf" TargetMode="External"/><Relationship Id="rId28" Type="http://schemas.openxmlformats.org/officeDocument/2006/relationships/hyperlink" Target="https://mto.gov.rs/extfile/sr/4341/Istrazivanje.pdf" TargetMode="External"/><Relationship Id="rId36" Type="http://schemas.openxmlformats.org/officeDocument/2006/relationships/hyperlink" Target="https://mto.gov.rs/tekst/1180/istrazivanja.php" TargetMode="External"/><Relationship Id="rId10" Type="http://schemas.openxmlformats.org/officeDocument/2006/relationships/hyperlink" Target="https://mto.gov.rs/tekst/1180/istrazivanja.php" TargetMode="External"/><Relationship Id="rId19" Type="http://schemas.openxmlformats.org/officeDocument/2006/relationships/hyperlink" Target="https://mto.gov.rs/tekst/1180/istrazivanja.php" TargetMode="External"/><Relationship Id="rId31" Type="http://schemas.openxmlformats.org/officeDocument/2006/relationships/hyperlink" Target="https://mto.gov.rs/tekst/1180/istrazivanja.php" TargetMode="External"/><Relationship Id="rId4" Type="http://schemas.openxmlformats.org/officeDocument/2006/relationships/hyperlink" Target="https://www.stat.gov.rs/sr-latn/vesti/statisticalrelease/?p=15270&amp;a=24&amp;s=2400?s=2419" TargetMode="External"/><Relationship Id="rId9" Type="http://schemas.openxmlformats.org/officeDocument/2006/relationships/hyperlink" Target="https://mto.gov.rs/tekst/1180/istrazivanja.php" TargetMode="External"/><Relationship Id="rId14" Type="http://schemas.openxmlformats.org/officeDocument/2006/relationships/hyperlink" Target="https://mto.gov.rs/tekst/1180/istrazivanja.php" TargetMode="External"/><Relationship Id="rId22" Type="http://schemas.openxmlformats.org/officeDocument/2006/relationships/hyperlink" Target="https://mto.gov.rs/extfile/sr/4341/Istrazivanje.pdf" TargetMode="External"/><Relationship Id="rId27" Type="http://schemas.openxmlformats.org/officeDocument/2006/relationships/hyperlink" Target="https://mto.gov.rs/extfile/sr/4341/Istrazivanje.pdf" TargetMode="External"/><Relationship Id="rId30" Type="http://schemas.openxmlformats.org/officeDocument/2006/relationships/hyperlink" Target="https://mto.gov.rs/tekst/1180/istrazivanja.php" TargetMode="External"/><Relationship Id="rId35" Type="http://schemas.openxmlformats.org/officeDocument/2006/relationships/hyperlink" Target="https://mto.gov.rs/tekst/1180/istrazivanja.php" TargetMode="External"/><Relationship Id="rId8" Type="http://schemas.openxmlformats.org/officeDocument/2006/relationships/hyperlink" Target="https://mto.gov.rs/tekst/1180/istrazivanja.php" TargetMode="External"/><Relationship Id="rId3" Type="http://schemas.openxmlformats.org/officeDocument/2006/relationships/hyperlink" Target="https://www.stat.gov.rs/sr-latn/vesti/statisticalrelease/?p=15270&amp;a=24&amp;s=2400?s=2400" TargetMode="External"/><Relationship Id="rId12" Type="http://schemas.openxmlformats.org/officeDocument/2006/relationships/hyperlink" Target="https://mto.gov.rs/tekst/1180/istrazivanja.php" TargetMode="External"/><Relationship Id="rId17" Type="http://schemas.openxmlformats.org/officeDocument/2006/relationships/hyperlink" Target="https://mto.gov.rs/tekst/1180/istrazivanja.php" TargetMode="External"/><Relationship Id="rId25" Type="http://schemas.openxmlformats.org/officeDocument/2006/relationships/hyperlink" Target="https://mto.gov.rs/extfile/sr/4341/Istrazivanje.pdf" TargetMode="External"/><Relationship Id="rId33" Type="http://schemas.openxmlformats.org/officeDocument/2006/relationships/hyperlink" Target="https://mto.gov.rs/tekst/1180/istrazivanja.php" TargetMode="External"/><Relationship Id="rId38" Type="http://schemas.openxmlformats.org/officeDocument/2006/relationships/hyperlink" Target="https://mto.gov.rs/tekst/1180/istrazivanja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"/>
  <sheetViews>
    <sheetView tabSelected="1" workbookViewId="0">
      <selection activeCell="B29" sqref="B29"/>
    </sheetView>
  </sheetViews>
  <sheetFormatPr defaultColWidth="11.25" defaultRowHeight="15" customHeight="1" x14ac:dyDescent="0.35"/>
  <cols>
    <col min="1" max="1" width="12.4140625" customWidth="1"/>
    <col min="2" max="2" width="76.6640625" customWidth="1"/>
    <col min="3" max="3" width="12" customWidth="1"/>
    <col min="4" max="4" width="13.1640625" customWidth="1"/>
    <col min="5" max="5" width="25.9140625" customWidth="1"/>
    <col min="6" max="27" width="8.58203125" customWidth="1"/>
  </cols>
  <sheetData>
    <row r="1" spans="1:5" ht="33" customHeight="1" x14ac:dyDescent="0.35">
      <c r="A1" s="1" t="s">
        <v>0</v>
      </c>
      <c r="B1" s="2" t="s">
        <v>1</v>
      </c>
      <c r="C1" s="3" t="s">
        <v>586</v>
      </c>
      <c r="D1" s="131" t="s">
        <v>587</v>
      </c>
      <c r="E1" s="4" t="s">
        <v>2</v>
      </c>
    </row>
    <row r="2" spans="1:5" ht="33" customHeight="1" x14ac:dyDescent="0.35">
      <c r="A2" s="5" t="s">
        <v>3</v>
      </c>
      <c r="B2" s="6" t="s">
        <v>4</v>
      </c>
      <c r="C2" s="132">
        <f>'Обрачун ИБМ 2024'!G3</f>
        <v>10.393165382654882</v>
      </c>
      <c r="D2" s="134">
        <f t="shared" ref="D2:D8" si="0">C2/E2</f>
        <v>0.41572661530619526</v>
      </c>
      <c r="E2" s="7">
        <v>25</v>
      </c>
    </row>
    <row r="3" spans="1:5" ht="33" customHeight="1" x14ac:dyDescent="0.35">
      <c r="A3" s="5" t="s">
        <v>5</v>
      </c>
      <c r="B3" s="6" t="s">
        <v>6</v>
      </c>
      <c r="C3" s="132">
        <f>'Обрачун ИБМ 2024'!G41</f>
        <v>8.0307857142857131</v>
      </c>
      <c r="D3" s="134">
        <f t="shared" si="0"/>
        <v>0.53538571428571424</v>
      </c>
      <c r="E3" s="7">
        <v>15</v>
      </c>
    </row>
    <row r="4" spans="1:5" ht="33" customHeight="1" x14ac:dyDescent="0.35">
      <c r="A4" s="5" t="s">
        <v>7</v>
      </c>
      <c r="B4" s="6" t="s">
        <v>8</v>
      </c>
      <c r="C4" s="132">
        <f>'Обрачун ИБМ 2024'!G49</f>
        <v>6.0139125477325246</v>
      </c>
      <c r="D4" s="134">
        <f t="shared" si="0"/>
        <v>0.4009275031821683</v>
      </c>
      <c r="E4" s="7">
        <v>15</v>
      </c>
    </row>
    <row r="5" spans="1:5" ht="33" customHeight="1" x14ac:dyDescent="0.35">
      <c r="A5" s="5" t="s">
        <v>9</v>
      </c>
      <c r="B5" s="6" t="s">
        <v>10</v>
      </c>
      <c r="C5" s="132">
        <f>'Обрачун ИБМ 2024'!G58</f>
        <v>3.9123097001763671</v>
      </c>
      <c r="D5" s="134">
        <f t="shared" si="0"/>
        <v>0.26082064667842447</v>
      </c>
      <c r="E5" s="7">
        <v>15</v>
      </c>
    </row>
    <row r="6" spans="1:5" ht="33" customHeight="1" x14ac:dyDescent="0.35">
      <c r="A6" s="5" t="s">
        <v>11</v>
      </c>
      <c r="B6" s="6" t="s">
        <v>12</v>
      </c>
      <c r="C6" s="132">
        <f>'Обрачун ИБМ 2024'!G70</f>
        <v>2.1567829913454264</v>
      </c>
      <c r="D6" s="134">
        <f t="shared" si="0"/>
        <v>0.14378553275636177</v>
      </c>
      <c r="E6" s="7">
        <v>15</v>
      </c>
    </row>
    <row r="7" spans="1:5" ht="33" customHeight="1" x14ac:dyDescent="0.35">
      <c r="A7" s="5" t="s">
        <v>13</v>
      </c>
      <c r="B7" s="6" t="s">
        <v>14</v>
      </c>
      <c r="C7" s="132">
        <f>'Обрачун ИБМ 2024'!G95</f>
        <v>3.1653589304955774</v>
      </c>
      <c r="D7" s="134">
        <f t="shared" si="0"/>
        <v>0.21102392869970515</v>
      </c>
      <c r="E7" s="7">
        <v>15</v>
      </c>
    </row>
    <row r="8" spans="1:5" ht="33" customHeight="1" thickBot="1" x14ac:dyDescent="0.4">
      <c r="A8" s="8" t="s">
        <v>15</v>
      </c>
      <c r="B8" s="9"/>
      <c r="C8" s="133">
        <f>'Обрачун ИБМ 2024'!G2</f>
        <v>33.672315266690489</v>
      </c>
      <c r="D8" s="135">
        <f t="shared" si="0"/>
        <v>0.33672315266690489</v>
      </c>
      <c r="E8" s="10">
        <v>100</v>
      </c>
    </row>
  </sheetData>
  <pageMargins left="0.7" right="0.7" top="0.75" bottom="0.75" header="0" footer="0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00"/>
  <sheetViews>
    <sheetView zoomScale="90" zoomScaleNormal="90" workbookViewId="0">
      <pane xSplit="1" ySplit="2" topLeftCell="B35" activePane="bottomRight" state="frozen"/>
      <selection pane="topRight" activeCell="B1" sqref="B1"/>
      <selection pane="bottomLeft" activeCell="A3" sqref="A3"/>
      <selection pane="bottomRight" activeCell="C60" sqref="B60:C60"/>
    </sheetView>
  </sheetViews>
  <sheetFormatPr defaultColWidth="11.25" defaultRowHeight="15" customHeight="1" x14ac:dyDescent="0.35"/>
  <cols>
    <col min="1" max="1" width="8.203125E-2" customWidth="1"/>
    <col min="2" max="2" width="13.08203125" customWidth="1"/>
    <col min="3" max="3" width="103.08203125" customWidth="1"/>
    <col min="4" max="4" width="24.9140625" customWidth="1"/>
    <col min="5" max="5" width="18.9140625" customWidth="1"/>
    <col min="6" max="6" width="17" customWidth="1"/>
    <col min="7" max="7" width="19" customWidth="1"/>
    <col min="8" max="8" width="18" customWidth="1"/>
    <col min="9" max="9" width="25.4140625" customWidth="1"/>
    <col min="10" max="10" width="30.9140625" customWidth="1"/>
    <col min="11" max="11" width="12.4140625" customWidth="1"/>
    <col min="12" max="12" width="46.58203125" customWidth="1"/>
    <col min="13" max="13" width="20.08203125" customWidth="1"/>
    <col min="14" max="14" width="16.58203125" customWidth="1"/>
    <col min="15" max="15" width="12.9140625" customWidth="1"/>
    <col min="16" max="16" width="13.9140625" customWidth="1"/>
    <col min="17" max="17" width="19.58203125" customWidth="1"/>
    <col min="18" max="25" width="10.9140625" customWidth="1"/>
  </cols>
  <sheetData>
    <row r="1" spans="1:25" ht="66" customHeight="1" x14ac:dyDescent="0.6">
      <c r="A1" s="11"/>
      <c r="B1" s="181" t="s">
        <v>16</v>
      </c>
      <c r="C1" s="182"/>
      <c r="D1" s="182"/>
      <c r="E1" s="182"/>
      <c r="F1" s="182"/>
      <c r="G1" s="12" t="s">
        <v>17</v>
      </c>
      <c r="H1" s="13"/>
      <c r="I1" s="14"/>
      <c r="J1" s="14"/>
      <c r="K1" s="14"/>
      <c r="L1" s="14"/>
      <c r="M1" s="14"/>
      <c r="N1" s="14"/>
      <c r="O1" s="14"/>
      <c r="P1" s="14"/>
      <c r="Q1" s="14"/>
      <c r="R1" s="15"/>
      <c r="S1" s="15"/>
      <c r="T1" s="15"/>
      <c r="U1" s="15"/>
      <c r="V1" s="15"/>
      <c r="W1" s="15"/>
      <c r="X1" s="15"/>
      <c r="Y1" s="15"/>
    </row>
    <row r="2" spans="1:25" ht="57" customHeight="1" x14ac:dyDescent="0.4">
      <c r="A2" s="16"/>
      <c r="B2" s="17" t="s">
        <v>18</v>
      </c>
      <c r="C2" s="18" t="s">
        <v>19</v>
      </c>
      <c r="D2" s="18" t="s">
        <v>20</v>
      </c>
      <c r="E2" s="18" t="s">
        <v>21</v>
      </c>
      <c r="F2" s="18" t="s">
        <v>22</v>
      </c>
      <c r="G2" s="19">
        <f>G3+G41+G49+G58+G70+G95</f>
        <v>33.672315266690489</v>
      </c>
      <c r="H2" s="18" t="s">
        <v>23</v>
      </c>
      <c r="I2" s="18" t="s">
        <v>24</v>
      </c>
      <c r="J2" s="17" t="s">
        <v>25</v>
      </c>
      <c r="K2" s="17" t="s">
        <v>26</v>
      </c>
      <c r="L2" s="17" t="s">
        <v>27</v>
      </c>
      <c r="M2" s="17" t="s">
        <v>28</v>
      </c>
      <c r="N2" s="17" t="s">
        <v>29</v>
      </c>
      <c r="O2" s="17" t="s">
        <v>30</v>
      </c>
      <c r="P2" s="17" t="s">
        <v>31</v>
      </c>
      <c r="Q2" s="17" t="s">
        <v>32</v>
      </c>
      <c r="R2" s="20"/>
      <c r="S2" s="21"/>
      <c r="T2" s="21"/>
      <c r="U2" s="21"/>
      <c r="V2" s="21"/>
      <c r="W2" s="21"/>
      <c r="X2" s="21"/>
      <c r="Y2" s="21"/>
    </row>
    <row r="3" spans="1:25" ht="16.5" customHeight="1" x14ac:dyDescent="0.35">
      <c r="A3" s="22" t="s">
        <v>33</v>
      </c>
      <c r="B3" s="23">
        <v>1</v>
      </c>
      <c r="C3" s="24" t="s">
        <v>34</v>
      </c>
      <c r="D3" s="25"/>
      <c r="E3" s="25"/>
      <c r="F3" s="26"/>
      <c r="G3" s="27">
        <f>SUM(G4:G40)/37*25</f>
        <v>10.393165382654882</v>
      </c>
      <c r="I3" s="28"/>
      <c r="J3" s="29" t="s">
        <v>35</v>
      </c>
      <c r="K3" s="30"/>
      <c r="L3" s="29"/>
      <c r="M3" s="31"/>
      <c r="N3" s="32"/>
      <c r="O3" s="33"/>
      <c r="P3" s="33"/>
      <c r="Q3" s="34"/>
      <c r="R3" s="35"/>
      <c r="S3" s="15"/>
      <c r="T3" s="15"/>
      <c r="U3" s="15"/>
      <c r="V3" s="15"/>
      <c r="W3" s="15"/>
      <c r="X3" s="15"/>
      <c r="Y3" s="15"/>
    </row>
    <row r="4" spans="1:25" ht="16.5" customHeight="1" x14ac:dyDescent="0.35">
      <c r="A4" s="36" t="s">
        <v>36</v>
      </c>
      <c r="B4" s="37" t="s">
        <v>37</v>
      </c>
      <c r="C4" s="38" t="s">
        <v>38</v>
      </c>
      <c r="D4" s="151">
        <v>0.214</v>
      </c>
      <c r="E4" s="39">
        <v>0.17</v>
      </c>
      <c r="F4" s="39">
        <v>0.33600000000000002</v>
      </c>
      <c r="G4" s="40">
        <f t="shared" ref="G4:G9" si="0">1-(D4-E4)/(F4-E4)</f>
        <v>0.73493975903614461</v>
      </c>
      <c r="H4" s="41" t="s">
        <v>39</v>
      </c>
      <c r="I4" s="42" t="s">
        <v>40</v>
      </c>
      <c r="J4" s="43" t="s">
        <v>41</v>
      </c>
      <c r="K4" s="43" t="s">
        <v>42</v>
      </c>
      <c r="L4" s="43" t="s">
        <v>43</v>
      </c>
      <c r="M4" s="44" t="s">
        <v>44</v>
      </c>
      <c r="N4" s="45" t="s">
        <v>45</v>
      </c>
      <c r="O4" s="44">
        <v>1</v>
      </c>
      <c r="P4" s="44" t="s">
        <v>46</v>
      </c>
      <c r="Q4" s="46">
        <v>2019</v>
      </c>
      <c r="R4" s="35"/>
      <c r="S4" s="15"/>
      <c r="T4" s="15"/>
      <c r="U4" s="15"/>
      <c r="V4" s="15"/>
      <c r="W4" s="15"/>
      <c r="X4" s="15"/>
      <c r="Y4" s="15"/>
    </row>
    <row r="5" spans="1:25" ht="16.5" customHeight="1" x14ac:dyDescent="0.35">
      <c r="A5" s="36" t="s">
        <v>47</v>
      </c>
      <c r="B5" s="37" t="s">
        <v>48</v>
      </c>
      <c r="C5" s="38" t="s">
        <v>49</v>
      </c>
      <c r="D5" s="151">
        <v>0.20799999999999999</v>
      </c>
      <c r="E5" s="39">
        <v>0.16500000000000001</v>
      </c>
      <c r="F5" s="39">
        <v>0.318</v>
      </c>
      <c r="G5" s="40">
        <f t="shared" si="0"/>
        <v>0.71895424836601318</v>
      </c>
      <c r="H5" s="41" t="s">
        <v>39</v>
      </c>
      <c r="I5" s="42" t="s">
        <v>40</v>
      </c>
      <c r="J5" s="43" t="s">
        <v>41</v>
      </c>
      <c r="K5" s="43" t="s">
        <v>42</v>
      </c>
      <c r="L5" s="43" t="s">
        <v>43</v>
      </c>
      <c r="M5" s="44" t="s">
        <v>44</v>
      </c>
      <c r="N5" s="45" t="s">
        <v>45</v>
      </c>
      <c r="O5" s="44">
        <v>1</v>
      </c>
      <c r="P5" s="44" t="s">
        <v>46</v>
      </c>
      <c r="Q5" s="46">
        <v>2019</v>
      </c>
      <c r="R5" s="35"/>
      <c r="S5" s="15"/>
      <c r="T5" s="15"/>
      <c r="U5" s="15"/>
      <c r="V5" s="15"/>
      <c r="W5" s="15"/>
      <c r="X5" s="15"/>
      <c r="Y5" s="15"/>
    </row>
    <row r="6" spans="1:25" ht="16.5" customHeight="1" x14ac:dyDescent="0.35">
      <c r="A6" s="36" t="s">
        <v>50</v>
      </c>
      <c r="B6" s="37" t="s">
        <v>51</v>
      </c>
      <c r="C6" s="38" t="s">
        <v>52</v>
      </c>
      <c r="D6" s="151">
        <v>0.221</v>
      </c>
      <c r="E6" s="39">
        <v>0.17499999999999999</v>
      </c>
      <c r="F6" s="39">
        <v>0.35399999999999998</v>
      </c>
      <c r="G6" s="40">
        <f t="shared" si="0"/>
        <v>0.74301675977653625</v>
      </c>
      <c r="H6" s="41" t="s">
        <v>39</v>
      </c>
      <c r="I6" s="42" t="s">
        <v>40</v>
      </c>
      <c r="J6" s="43" t="s">
        <v>41</v>
      </c>
      <c r="K6" s="43" t="s">
        <v>42</v>
      </c>
      <c r="L6" s="43" t="s">
        <v>43</v>
      </c>
      <c r="M6" s="44" t="s">
        <v>44</v>
      </c>
      <c r="N6" s="45" t="s">
        <v>45</v>
      </c>
      <c r="O6" s="44">
        <v>1</v>
      </c>
      <c r="P6" s="44" t="s">
        <v>46</v>
      </c>
      <c r="Q6" s="46">
        <v>2019</v>
      </c>
      <c r="R6" s="35"/>
      <c r="S6" s="15"/>
      <c r="T6" s="15"/>
      <c r="U6" s="15"/>
      <c r="V6" s="15"/>
      <c r="W6" s="15"/>
      <c r="X6" s="15"/>
      <c r="Y6" s="15"/>
    </row>
    <row r="7" spans="1:25" ht="16.5" customHeight="1" x14ac:dyDescent="0.35">
      <c r="A7" s="36" t="s">
        <v>53</v>
      </c>
      <c r="B7" s="37" t="s">
        <v>54</v>
      </c>
      <c r="C7" s="38" t="s">
        <v>55</v>
      </c>
      <c r="D7" s="151">
        <v>0.17199999999999999</v>
      </c>
      <c r="E7" s="39">
        <v>0.11</v>
      </c>
      <c r="F7" s="39">
        <v>0.27700000000000002</v>
      </c>
      <c r="G7" s="40">
        <f t="shared" si="0"/>
        <v>0.62874251497006006</v>
      </c>
      <c r="H7" s="41" t="s">
        <v>39</v>
      </c>
      <c r="I7" s="42" t="s">
        <v>56</v>
      </c>
      <c r="J7" s="43" t="s">
        <v>57</v>
      </c>
      <c r="K7" s="43" t="s">
        <v>42</v>
      </c>
      <c r="L7" s="43" t="s">
        <v>43</v>
      </c>
      <c r="M7" s="44" t="s">
        <v>44</v>
      </c>
      <c r="N7" s="47" t="s">
        <v>58</v>
      </c>
      <c r="O7" s="44">
        <v>1</v>
      </c>
      <c r="P7" s="44" t="s">
        <v>46</v>
      </c>
      <c r="Q7" s="38">
        <v>2021</v>
      </c>
      <c r="R7" s="35"/>
      <c r="S7" s="15"/>
      <c r="T7" s="15"/>
      <c r="U7" s="15"/>
      <c r="V7" s="15"/>
      <c r="W7" s="15"/>
      <c r="X7" s="15"/>
      <c r="Y7" s="15"/>
    </row>
    <row r="8" spans="1:25" ht="16.5" customHeight="1" x14ac:dyDescent="0.35">
      <c r="A8" s="36" t="s">
        <v>59</v>
      </c>
      <c r="B8" s="37" t="s">
        <v>60</v>
      </c>
      <c r="C8" s="38" t="s">
        <v>61</v>
      </c>
      <c r="D8" s="151">
        <v>0.16200000000000001</v>
      </c>
      <c r="E8" s="39">
        <v>0.11</v>
      </c>
      <c r="F8" s="39">
        <v>0.26400000000000001</v>
      </c>
      <c r="G8" s="40">
        <f t="shared" si="0"/>
        <v>0.66233766233766245</v>
      </c>
      <c r="H8" s="41" t="s">
        <v>39</v>
      </c>
      <c r="I8" s="42" t="s">
        <v>56</v>
      </c>
      <c r="J8" s="43" t="s">
        <v>57</v>
      </c>
      <c r="K8" s="43" t="s">
        <v>42</v>
      </c>
      <c r="L8" s="43" t="s">
        <v>43</v>
      </c>
      <c r="M8" s="44" t="s">
        <v>44</v>
      </c>
      <c r="N8" s="47" t="s">
        <v>58</v>
      </c>
      <c r="O8" s="44">
        <v>1</v>
      </c>
      <c r="P8" s="44" t="s">
        <v>46</v>
      </c>
      <c r="Q8" s="38">
        <v>2021</v>
      </c>
      <c r="R8" s="35"/>
      <c r="S8" s="15"/>
      <c r="T8" s="15"/>
      <c r="U8" s="15"/>
      <c r="V8" s="15"/>
      <c r="W8" s="15"/>
      <c r="X8" s="15"/>
      <c r="Y8" s="15"/>
    </row>
    <row r="9" spans="1:25" ht="16.5" customHeight="1" x14ac:dyDescent="0.35">
      <c r="A9" s="36" t="s">
        <v>62</v>
      </c>
      <c r="B9" s="37" t="s">
        <v>63</v>
      </c>
      <c r="C9" s="38" t="s">
        <v>64</v>
      </c>
      <c r="D9" s="151">
        <v>0.183</v>
      </c>
      <c r="E9" s="39">
        <v>0.11</v>
      </c>
      <c r="F9" s="39">
        <v>0.28999999999999998</v>
      </c>
      <c r="G9" s="40">
        <f t="shared" si="0"/>
        <v>0.59444444444444444</v>
      </c>
      <c r="H9" s="41" t="s">
        <v>39</v>
      </c>
      <c r="I9" s="42" t="s">
        <v>56</v>
      </c>
      <c r="J9" s="43" t="s">
        <v>57</v>
      </c>
      <c r="K9" s="43" t="s">
        <v>42</v>
      </c>
      <c r="L9" s="43" t="s">
        <v>43</v>
      </c>
      <c r="M9" s="44" t="s">
        <v>44</v>
      </c>
      <c r="N9" s="47" t="s">
        <v>58</v>
      </c>
      <c r="O9" s="44">
        <v>1</v>
      </c>
      <c r="P9" s="44" t="s">
        <v>46</v>
      </c>
      <c r="Q9" s="38">
        <v>2021</v>
      </c>
      <c r="R9" s="35"/>
      <c r="S9" s="15"/>
      <c r="T9" s="15"/>
      <c r="U9" s="15"/>
      <c r="V9" s="15"/>
      <c r="W9" s="15"/>
      <c r="X9" s="15"/>
      <c r="Y9" s="15"/>
    </row>
    <row r="10" spans="1:25" ht="16.5" customHeight="1" x14ac:dyDescent="0.35">
      <c r="A10" s="36" t="s">
        <v>65</v>
      </c>
      <c r="B10" s="37" t="s">
        <v>66</v>
      </c>
      <c r="C10" s="38" t="s">
        <v>67</v>
      </c>
      <c r="D10" s="158" t="s">
        <v>68</v>
      </c>
      <c r="E10" s="39">
        <v>0.41</v>
      </c>
      <c r="F10" s="39">
        <v>0.47399999999999998</v>
      </c>
      <c r="G10" s="40">
        <v>0</v>
      </c>
      <c r="H10" s="41" t="s">
        <v>39</v>
      </c>
      <c r="I10" s="42" t="s">
        <v>40</v>
      </c>
      <c r="J10" s="43" t="s">
        <v>69</v>
      </c>
      <c r="K10" s="43" t="s">
        <v>42</v>
      </c>
      <c r="L10" s="43" t="s">
        <v>70</v>
      </c>
      <c r="M10" s="44" t="s">
        <v>44</v>
      </c>
      <c r="N10" s="47" t="s">
        <v>71</v>
      </c>
      <c r="O10" s="44">
        <v>8</v>
      </c>
      <c r="P10" s="44" t="s">
        <v>46</v>
      </c>
      <c r="Q10" s="38">
        <v>2022</v>
      </c>
      <c r="R10" s="35"/>
      <c r="S10" s="15"/>
      <c r="T10" s="15"/>
      <c r="U10" s="15"/>
      <c r="V10" s="15"/>
      <c r="W10" s="15"/>
      <c r="X10" s="15"/>
      <c r="Y10" s="15"/>
    </row>
    <row r="11" spans="1:25" ht="16.5" customHeight="1" x14ac:dyDescent="0.35">
      <c r="A11" s="36" t="s">
        <v>72</v>
      </c>
      <c r="B11" s="37" t="s">
        <v>73</v>
      </c>
      <c r="C11" s="38" t="s">
        <v>74</v>
      </c>
      <c r="D11" s="158" t="s">
        <v>75</v>
      </c>
      <c r="E11" s="39">
        <v>0.38</v>
      </c>
      <c r="F11" s="39">
        <v>0.4</v>
      </c>
      <c r="G11" s="40">
        <v>0</v>
      </c>
      <c r="H11" s="41" t="s">
        <v>39</v>
      </c>
      <c r="I11" s="42" t="s">
        <v>40</v>
      </c>
      <c r="J11" s="43" t="s">
        <v>69</v>
      </c>
      <c r="K11" s="43" t="s">
        <v>42</v>
      </c>
      <c r="L11" s="43" t="s">
        <v>70</v>
      </c>
      <c r="M11" s="44" t="s">
        <v>44</v>
      </c>
      <c r="N11" s="47" t="s">
        <v>76</v>
      </c>
      <c r="O11" s="44">
        <v>8</v>
      </c>
      <c r="P11" s="44" t="s">
        <v>46</v>
      </c>
      <c r="Q11" s="38">
        <v>2022</v>
      </c>
      <c r="R11" s="35"/>
      <c r="S11" s="15"/>
      <c r="T11" s="15"/>
      <c r="U11" s="15"/>
      <c r="V11" s="15"/>
      <c r="W11" s="15"/>
      <c r="X11" s="15"/>
      <c r="Y11" s="15"/>
    </row>
    <row r="12" spans="1:25" ht="16.5" customHeight="1" x14ac:dyDescent="0.35">
      <c r="A12" s="36" t="s">
        <v>77</v>
      </c>
      <c r="B12" s="37" t="s">
        <v>78</v>
      </c>
      <c r="C12" s="38" t="s">
        <v>79</v>
      </c>
      <c r="D12" s="158" t="s">
        <v>80</v>
      </c>
      <c r="E12" s="39">
        <v>0.44</v>
      </c>
      <c r="F12" s="39">
        <v>0.55200000000000005</v>
      </c>
      <c r="G12" s="40">
        <f>1-(54.7-44)/(55.2-44)</f>
        <v>4.4642857142857095E-2</v>
      </c>
      <c r="H12" s="41" t="s">
        <v>39</v>
      </c>
      <c r="I12" s="42" t="s">
        <v>40</v>
      </c>
      <c r="J12" s="43" t="s">
        <v>69</v>
      </c>
      <c r="K12" s="43" t="s">
        <v>42</v>
      </c>
      <c r="L12" s="43" t="s">
        <v>70</v>
      </c>
      <c r="M12" s="44" t="s">
        <v>44</v>
      </c>
      <c r="N12" s="47" t="s">
        <v>81</v>
      </c>
      <c r="O12" s="44">
        <v>8</v>
      </c>
      <c r="P12" s="44" t="s">
        <v>46</v>
      </c>
      <c r="Q12" s="38">
        <v>2022</v>
      </c>
      <c r="R12" s="35"/>
      <c r="S12" s="15"/>
      <c r="T12" s="15"/>
      <c r="U12" s="15"/>
      <c r="V12" s="15"/>
      <c r="W12" s="15"/>
      <c r="X12" s="15"/>
      <c r="Y12" s="15"/>
    </row>
    <row r="13" spans="1:25" ht="16.5" customHeight="1" x14ac:dyDescent="0.35">
      <c r="A13" s="36" t="s">
        <v>82</v>
      </c>
      <c r="B13" s="37" t="s">
        <v>83</v>
      </c>
      <c r="C13" s="38" t="s">
        <v>84</v>
      </c>
      <c r="D13" s="168">
        <v>4.3799999999999999E-2</v>
      </c>
      <c r="E13" s="46">
        <v>0</v>
      </c>
      <c r="F13" s="46">
        <v>7.7299999999999994E-2</v>
      </c>
      <c r="G13" s="40">
        <f t="shared" ref="G13:G40" si="1">1-(D13-E13)/(F13-E13)</f>
        <v>0.4333764553686934</v>
      </c>
      <c r="H13" s="41" t="s">
        <v>39</v>
      </c>
      <c r="I13" s="42" t="s">
        <v>56</v>
      </c>
      <c r="J13" s="43" t="s">
        <v>85</v>
      </c>
      <c r="K13" s="43" t="s">
        <v>42</v>
      </c>
      <c r="L13" s="43" t="s">
        <v>86</v>
      </c>
      <c r="M13" s="44" t="s">
        <v>87</v>
      </c>
      <c r="N13" s="47" t="s">
        <v>88</v>
      </c>
      <c r="O13" s="44">
        <v>10</v>
      </c>
      <c r="P13" s="44">
        <v>8</v>
      </c>
      <c r="Q13" s="38">
        <v>2021</v>
      </c>
      <c r="R13" s="35"/>
      <c r="S13" s="15"/>
      <c r="T13" s="15"/>
      <c r="U13" s="15"/>
      <c r="V13" s="15"/>
      <c r="W13" s="15"/>
      <c r="X13" s="15"/>
      <c r="Y13" s="15"/>
    </row>
    <row r="14" spans="1:25" ht="16.5" customHeight="1" x14ac:dyDescent="0.35">
      <c r="A14" s="36" t="s">
        <v>89</v>
      </c>
      <c r="B14" s="37" t="s">
        <v>90</v>
      </c>
      <c r="C14" s="38" t="s">
        <v>91</v>
      </c>
      <c r="D14" s="158" t="s">
        <v>92</v>
      </c>
      <c r="E14" s="48">
        <v>0.15</v>
      </c>
      <c r="F14" s="48">
        <v>0.19400000000000001</v>
      </c>
      <c r="G14" s="40">
        <f t="shared" si="1"/>
        <v>0.68181818181818166</v>
      </c>
      <c r="H14" s="41" t="s">
        <v>39</v>
      </c>
      <c r="I14" s="42" t="s">
        <v>40</v>
      </c>
      <c r="J14" s="43" t="s">
        <v>69</v>
      </c>
      <c r="K14" s="43" t="s">
        <v>42</v>
      </c>
      <c r="L14" s="43" t="s">
        <v>70</v>
      </c>
      <c r="M14" s="44" t="s">
        <v>44</v>
      </c>
      <c r="N14" s="47" t="s">
        <v>93</v>
      </c>
      <c r="O14" s="44">
        <v>8</v>
      </c>
      <c r="P14" s="44" t="s">
        <v>46</v>
      </c>
      <c r="Q14" s="38">
        <v>2021</v>
      </c>
      <c r="R14" s="35"/>
      <c r="S14" s="15"/>
      <c r="T14" s="15"/>
      <c r="U14" s="15"/>
      <c r="V14" s="15"/>
      <c r="W14" s="15"/>
      <c r="X14" s="15"/>
      <c r="Y14" s="15"/>
    </row>
    <row r="15" spans="1:25" ht="16.5" customHeight="1" x14ac:dyDescent="0.35">
      <c r="A15" s="36" t="s">
        <v>94</v>
      </c>
      <c r="B15" s="37" t="s">
        <v>95</v>
      </c>
      <c r="C15" s="38" t="s">
        <v>96</v>
      </c>
      <c r="D15" s="158" t="s">
        <v>92</v>
      </c>
      <c r="E15" s="48">
        <v>0.15</v>
      </c>
      <c r="F15" s="48">
        <v>0.184</v>
      </c>
      <c r="G15" s="40">
        <f t="shared" si="1"/>
        <v>0.58823529411764675</v>
      </c>
      <c r="H15" s="41" t="s">
        <v>39</v>
      </c>
      <c r="I15" s="42" t="s">
        <v>40</v>
      </c>
      <c r="J15" s="43" t="s">
        <v>69</v>
      </c>
      <c r="K15" s="43" t="s">
        <v>42</v>
      </c>
      <c r="L15" s="43" t="s">
        <v>70</v>
      </c>
      <c r="M15" s="44" t="s">
        <v>44</v>
      </c>
      <c r="N15" s="47" t="s">
        <v>97</v>
      </c>
      <c r="O15" s="44">
        <v>8</v>
      </c>
      <c r="P15" s="44" t="s">
        <v>46</v>
      </c>
      <c r="Q15" s="38">
        <v>2021</v>
      </c>
      <c r="R15" s="35"/>
      <c r="S15" s="15"/>
      <c r="T15" s="15"/>
      <c r="U15" s="15"/>
      <c r="V15" s="15"/>
      <c r="W15" s="15"/>
      <c r="X15" s="15"/>
      <c r="Y15" s="15"/>
    </row>
    <row r="16" spans="1:25" ht="16.5" customHeight="1" x14ac:dyDescent="0.35">
      <c r="A16" s="36" t="s">
        <v>98</v>
      </c>
      <c r="B16" s="37" t="s">
        <v>99</v>
      </c>
      <c r="C16" s="38" t="s">
        <v>100</v>
      </c>
      <c r="D16" s="158" t="s">
        <v>92</v>
      </c>
      <c r="E16" s="48">
        <v>0.15</v>
      </c>
      <c r="F16" s="48">
        <v>0.20899999999999999</v>
      </c>
      <c r="G16" s="40">
        <f t="shared" si="1"/>
        <v>0.76271186440677941</v>
      </c>
      <c r="H16" s="41" t="s">
        <v>39</v>
      </c>
      <c r="I16" s="42" t="s">
        <v>40</v>
      </c>
      <c r="J16" s="43" t="s">
        <v>69</v>
      </c>
      <c r="K16" s="43" t="s">
        <v>42</v>
      </c>
      <c r="L16" s="43" t="s">
        <v>70</v>
      </c>
      <c r="M16" s="44" t="s">
        <v>44</v>
      </c>
      <c r="N16" s="47" t="s">
        <v>101</v>
      </c>
      <c r="O16" s="44">
        <v>8</v>
      </c>
      <c r="P16" s="44" t="s">
        <v>46</v>
      </c>
      <c r="Q16" s="38">
        <v>2021</v>
      </c>
      <c r="R16" s="35"/>
      <c r="S16" s="15"/>
      <c r="T16" s="15"/>
      <c r="U16" s="15"/>
      <c r="V16" s="15"/>
      <c r="W16" s="15"/>
      <c r="X16" s="15"/>
      <c r="Y16" s="15"/>
    </row>
    <row r="17" spans="1:25" ht="16.5" customHeight="1" x14ac:dyDescent="0.35">
      <c r="A17" s="36" t="s">
        <v>102</v>
      </c>
      <c r="B17" s="37" t="s">
        <v>103</v>
      </c>
      <c r="C17" s="38" t="s">
        <v>104</v>
      </c>
      <c r="D17" s="168">
        <v>0.19309999999999999</v>
      </c>
      <c r="E17" s="46">
        <v>0</v>
      </c>
      <c r="F17" s="46">
        <v>0.20469999999999999</v>
      </c>
      <c r="G17" s="40">
        <f t="shared" si="1"/>
        <v>5.6668295065950169E-2</v>
      </c>
      <c r="H17" s="41" t="s">
        <v>39</v>
      </c>
      <c r="I17" s="42" t="s">
        <v>56</v>
      </c>
      <c r="J17" s="43" t="s">
        <v>85</v>
      </c>
      <c r="K17" s="43" t="s">
        <v>42</v>
      </c>
      <c r="L17" s="43" t="s">
        <v>86</v>
      </c>
      <c r="M17" s="44" t="s">
        <v>87</v>
      </c>
      <c r="N17" s="47" t="s">
        <v>105</v>
      </c>
      <c r="O17" s="44">
        <v>10</v>
      </c>
      <c r="P17" s="44">
        <v>8</v>
      </c>
      <c r="Q17" s="38">
        <v>2021</v>
      </c>
      <c r="R17" s="35"/>
      <c r="S17" s="15"/>
      <c r="T17" s="15"/>
      <c r="U17" s="15"/>
      <c r="V17" s="15"/>
      <c r="W17" s="15"/>
      <c r="X17" s="15"/>
      <c r="Y17" s="15"/>
    </row>
    <row r="18" spans="1:25" ht="16.5" customHeight="1" x14ac:dyDescent="0.35">
      <c r="A18" s="36" t="s">
        <v>106</v>
      </c>
      <c r="B18" s="37" t="s">
        <v>107</v>
      </c>
      <c r="C18" s="38" t="s">
        <v>108</v>
      </c>
      <c r="D18" s="166" t="s">
        <v>109</v>
      </c>
      <c r="E18" s="39">
        <v>0.55000000000000004</v>
      </c>
      <c r="F18" s="39">
        <v>0.42399999999999999</v>
      </c>
      <c r="G18" s="40">
        <f t="shared" si="1"/>
        <v>9.5238095238095233E-2</v>
      </c>
      <c r="H18" s="50" t="s">
        <v>110</v>
      </c>
      <c r="I18" s="42" t="s">
        <v>56</v>
      </c>
      <c r="J18" s="43" t="s">
        <v>85</v>
      </c>
      <c r="K18" s="43" t="s">
        <v>42</v>
      </c>
      <c r="L18" s="43" t="s">
        <v>70</v>
      </c>
      <c r="M18" s="44" t="s">
        <v>44</v>
      </c>
      <c r="N18" s="47" t="s">
        <v>111</v>
      </c>
      <c r="O18" s="44">
        <v>8</v>
      </c>
      <c r="P18" s="44" t="s">
        <v>46</v>
      </c>
      <c r="Q18" s="38">
        <v>2021</v>
      </c>
      <c r="R18" s="35"/>
      <c r="S18" s="15"/>
      <c r="T18" s="15"/>
      <c r="U18" s="15"/>
      <c r="V18" s="15"/>
      <c r="W18" s="15"/>
      <c r="X18" s="15"/>
      <c r="Y18" s="15"/>
    </row>
    <row r="19" spans="1:25" ht="16.5" customHeight="1" x14ac:dyDescent="0.35">
      <c r="A19" s="36" t="s">
        <v>112</v>
      </c>
      <c r="B19" s="37" t="s">
        <v>113</v>
      </c>
      <c r="C19" s="38" t="s">
        <v>114</v>
      </c>
      <c r="D19" s="166" t="s">
        <v>115</v>
      </c>
      <c r="E19" s="39">
        <v>0.57999999999999996</v>
      </c>
      <c r="F19" s="39">
        <v>0.48899999999999999</v>
      </c>
      <c r="G19" s="40">
        <f t="shared" si="1"/>
        <v>2.1978021978022011E-2</v>
      </c>
      <c r="H19" s="50" t="s">
        <v>110</v>
      </c>
      <c r="I19" s="42" t="s">
        <v>56</v>
      </c>
      <c r="J19" s="43" t="s">
        <v>85</v>
      </c>
      <c r="K19" s="43" t="s">
        <v>42</v>
      </c>
      <c r="L19" s="43" t="s">
        <v>70</v>
      </c>
      <c r="M19" s="44" t="s">
        <v>44</v>
      </c>
      <c r="N19" s="47" t="s">
        <v>116</v>
      </c>
      <c r="O19" s="44">
        <v>8</v>
      </c>
      <c r="P19" s="44" t="s">
        <v>46</v>
      </c>
      <c r="Q19" s="38">
        <v>2021</v>
      </c>
      <c r="R19" s="35"/>
      <c r="S19" s="15"/>
      <c r="T19" s="15"/>
      <c r="U19" s="15"/>
      <c r="V19" s="15"/>
      <c r="W19" s="15"/>
      <c r="X19" s="15"/>
      <c r="Y19" s="15"/>
    </row>
    <row r="20" spans="1:25" ht="16.5" customHeight="1" x14ac:dyDescent="0.35">
      <c r="A20" s="36" t="s">
        <v>117</v>
      </c>
      <c r="B20" s="37" t="s">
        <v>118</v>
      </c>
      <c r="C20" s="38" t="s">
        <v>119</v>
      </c>
      <c r="D20" s="166" t="s">
        <v>120</v>
      </c>
      <c r="E20" s="39">
        <v>0.52</v>
      </c>
      <c r="F20" s="39">
        <v>0.35499999999999998</v>
      </c>
      <c r="G20" s="40">
        <f t="shared" si="1"/>
        <v>0.1454545454545455</v>
      </c>
      <c r="H20" s="50" t="s">
        <v>110</v>
      </c>
      <c r="I20" s="42" t="s">
        <v>56</v>
      </c>
      <c r="J20" s="43" t="s">
        <v>85</v>
      </c>
      <c r="K20" s="43" t="s">
        <v>42</v>
      </c>
      <c r="L20" s="43" t="s">
        <v>70</v>
      </c>
      <c r="M20" s="44" t="s">
        <v>44</v>
      </c>
      <c r="N20" s="47" t="s">
        <v>121</v>
      </c>
      <c r="O20" s="44">
        <v>8</v>
      </c>
      <c r="P20" s="44" t="s">
        <v>46</v>
      </c>
      <c r="Q20" s="38">
        <v>2021</v>
      </c>
      <c r="R20" s="35"/>
      <c r="S20" s="15"/>
      <c r="T20" s="15"/>
      <c r="U20" s="15"/>
      <c r="V20" s="15"/>
      <c r="W20" s="15"/>
      <c r="X20" s="15"/>
      <c r="Y20" s="15"/>
    </row>
    <row r="21" spans="1:25" ht="16.5" customHeight="1" x14ac:dyDescent="0.35">
      <c r="A21" s="36" t="s">
        <v>122</v>
      </c>
      <c r="B21" s="37" t="s">
        <v>123</v>
      </c>
      <c r="C21" s="38" t="s">
        <v>124</v>
      </c>
      <c r="D21" s="168">
        <v>5.7500000000000002E-2</v>
      </c>
      <c r="E21" s="46">
        <v>0</v>
      </c>
      <c r="F21" s="46">
        <v>0.1125</v>
      </c>
      <c r="G21" s="40">
        <f t="shared" si="1"/>
        <v>0.48888888888888893</v>
      </c>
      <c r="H21" s="41" t="s">
        <v>39</v>
      </c>
      <c r="I21" s="42" t="s">
        <v>56</v>
      </c>
      <c r="J21" s="43" t="s">
        <v>85</v>
      </c>
      <c r="K21" s="43" t="s">
        <v>42</v>
      </c>
      <c r="L21" s="43" t="s">
        <v>86</v>
      </c>
      <c r="M21" s="44" t="s">
        <v>87</v>
      </c>
      <c r="N21" s="47" t="s">
        <v>125</v>
      </c>
      <c r="O21" s="44">
        <v>10</v>
      </c>
      <c r="P21" s="44">
        <v>8</v>
      </c>
      <c r="Q21" s="38">
        <v>2021</v>
      </c>
      <c r="R21" s="35"/>
      <c r="S21" s="15"/>
      <c r="T21" s="15"/>
      <c r="U21" s="15"/>
      <c r="V21" s="15"/>
      <c r="W21" s="15"/>
      <c r="X21" s="15"/>
      <c r="Y21" s="15"/>
    </row>
    <row r="22" spans="1:25" ht="16.5" customHeight="1" x14ac:dyDescent="0.35">
      <c r="A22" s="36" t="s">
        <v>126</v>
      </c>
      <c r="B22" s="37" t="s">
        <v>127</v>
      </c>
      <c r="C22" s="38" t="s">
        <v>128</v>
      </c>
      <c r="D22" s="166" t="s">
        <v>129</v>
      </c>
      <c r="E22" s="39">
        <v>0.11</v>
      </c>
      <c r="F22" s="39">
        <v>0.188</v>
      </c>
      <c r="G22" s="40">
        <f t="shared" si="1"/>
        <v>0.50000000000000011</v>
      </c>
      <c r="H22" s="41" t="s">
        <v>39</v>
      </c>
      <c r="I22" s="42" t="s">
        <v>40</v>
      </c>
      <c r="J22" s="43" t="s">
        <v>130</v>
      </c>
      <c r="K22" s="43" t="s">
        <v>42</v>
      </c>
      <c r="L22" s="43" t="s">
        <v>70</v>
      </c>
      <c r="M22" s="44" t="s">
        <v>44</v>
      </c>
      <c r="N22" s="47" t="s">
        <v>131</v>
      </c>
      <c r="O22" s="44">
        <v>8</v>
      </c>
      <c r="P22" s="44" t="s">
        <v>46</v>
      </c>
      <c r="Q22" s="38">
        <v>2021</v>
      </c>
      <c r="R22" s="35"/>
      <c r="S22" s="15"/>
      <c r="T22" s="15"/>
      <c r="U22" s="15"/>
      <c r="V22" s="15"/>
      <c r="W22" s="15"/>
      <c r="X22" s="15"/>
      <c r="Y22" s="15"/>
    </row>
    <row r="23" spans="1:25" ht="16.5" customHeight="1" x14ac:dyDescent="0.35">
      <c r="A23" s="36" t="s">
        <v>132</v>
      </c>
      <c r="B23" s="37" t="s">
        <v>133</v>
      </c>
      <c r="C23" s="38" t="s">
        <v>134</v>
      </c>
      <c r="D23" s="166" t="s">
        <v>135</v>
      </c>
      <c r="E23" s="39">
        <v>0.11</v>
      </c>
      <c r="F23" s="39">
        <v>0.17299999999999999</v>
      </c>
      <c r="G23" s="40">
        <f t="shared" si="1"/>
        <v>0.55555555555555536</v>
      </c>
      <c r="H23" s="41" t="s">
        <v>39</v>
      </c>
      <c r="I23" s="42" t="s">
        <v>40</v>
      </c>
      <c r="J23" s="43" t="s">
        <v>130</v>
      </c>
      <c r="K23" s="43" t="s">
        <v>42</v>
      </c>
      <c r="L23" s="43" t="s">
        <v>70</v>
      </c>
      <c r="M23" s="44" t="s">
        <v>44</v>
      </c>
      <c r="N23" s="47" t="s">
        <v>136</v>
      </c>
      <c r="O23" s="44">
        <v>8</v>
      </c>
      <c r="P23" s="44" t="s">
        <v>46</v>
      </c>
      <c r="Q23" s="38">
        <v>2021</v>
      </c>
      <c r="R23" s="35"/>
      <c r="S23" s="15"/>
      <c r="T23" s="15"/>
      <c r="U23" s="15"/>
      <c r="V23" s="15"/>
      <c r="W23" s="15"/>
      <c r="X23" s="15"/>
      <c r="Y23" s="15"/>
    </row>
    <row r="24" spans="1:25" ht="16.5" customHeight="1" x14ac:dyDescent="0.35">
      <c r="A24" s="36" t="s">
        <v>137</v>
      </c>
      <c r="B24" s="37" t="s">
        <v>138</v>
      </c>
      <c r="C24" s="38" t="s">
        <v>139</v>
      </c>
      <c r="D24" s="166" t="s">
        <v>140</v>
      </c>
      <c r="E24" s="39">
        <v>0.11</v>
      </c>
      <c r="F24" s="39">
        <v>0.20399999999999999</v>
      </c>
      <c r="G24" s="40">
        <f t="shared" si="1"/>
        <v>0.46808510638297862</v>
      </c>
      <c r="H24" s="41" t="s">
        <v>39</v>
      </c>
      <c r="I24" s="42" t="s">
        <v>40</v>
      </c>
      <c r="J24" s="43" t="s">
        <v>130</v>
      </c>
      <c r="K24" s="43" t="s">
        <v>42</v>
      </c>
      <c r="L24" s="43" t="s">
        <v>70</v>
      </c>
      <c r="M24" s="44" t="s">
        <v>44</v>
      </c>
      <c r="N24" s="47" t="s">
        <v>141</v>
      </c>
      <c r="O24" s="44">
        <v>8</v>
      </c>
      <c r="P24" s="44" t="s">
        <v>46</v>
      </c>
      <c r="Q24" s="38">
        <v>2021</v>
      </c>
      <c r="R24" s="35"/>
      <c r="S24" s="15"/>
      <c r="T24" s="15"/>
      <c r="U24" s="15"/>
      <c r="V24" s="15"/>
      <c r="W24" s="15"/>
      <c r="X24" s="15"/>
      <c r="Y24" s="15"/>
    </row>
    <row r="25" spans="1:25" ht="16.5" customHeight="1" x14ac:dyDescent="0.35">
      <c r="A25" s="36" t="s">
        <v>142</v>
      </c>
      <c r="B25" s="37" t="s">
        <v>143</v>
      </c>
      <c r="C25" s="38" t="s">
        <v>144</v>
      </c>
      <c r="D25" s="151">
        <v>5.6000000000000001E-2</v>
      </c>
      <c r="E25" s="39">
        <v>0.05</v>
      </c>
      <c r="F25" s="48">
        <v>0.26069999999999999</v>
      </c>
      <c r="G25" s="40">
        <f t="shared" si="1"/>
        <v>0.97152349311817754</v>
      </c>
      <c r="H25" s="41" t="s">
        <v>39</v>
      </c>
      <c r="I25" s="43" t="s">
        <v>56</v>
      </c>
      <c r="J25" s="43" t="s">
        <v>85</v>
      </c>
      <c r="K25" s="43" t="s">
        <v>42</v>
      </c>
      <c r="L25" s="43" t="s">
        <v>70</v>
      </c>
      <c r="M25" s="44" t="s">
        <v>44</v>
      </c>
      <c r="N25" s="47" t="s">
        <v>145</v>
      </c>
      <c r="O25" s="44">
        <v>8</v>
      </c>
      <c r="P25" s="44" t="s">
        <v>46</v>
      </c>
      <c r="Q25" s="38">
        <v>2021</v>
      </c>
      <c r="R25" s="35"/>
      <c r="S25" s="15"/>
      <c r="T25" s="15"/>
      <c r="U25" s="15"/>
      <c r="V25" s="15"/>
      <c r="W25" s="15"/>
      <c r="X25" s="15"/>
      <c r="Y25" s="15"/>
    </row>
    <row r="26" spans="1:25" ht="16.5" customHeight="1" x14ac:dyDescent="0.35">
      <c r="A26" s="36" t="s">
        <v>146</v>
      </c>
      <c r="B26" s="37" t="s">
        <v>147</v>
      </c>
      <c r="C26" s="38" t="s">
        <v>148</v>
      </c>
      <c r="D26" s="149">
        <v>1.0157</v>
      </c>
      <c r="E26" s="51">
        <v>1.3</v>
      </c>
      <c r="F26" s="51">
        <v>0.95979999999999999</v>
      </c>
      <c r="G26" s="40">
        <f t="shared" si="1"/>
        <v>0.16431510875955335</v>
      </c>
      <c r="H26" s="50" t="s">
        <v>110</v>
      </c>
      <c r="I26" s="42" t="s">
        <v>56</v>
      </c>
      <c r="J26" s="43" t="s">
        <v>57</v>
      </c>
      <c r="K26" s="43" t="s">
        <v>42</v>
      </c>
      <c r="L26" s="43" t="s">
        <v>149</v>
      </c>
      <c r="M26" s="44" t="s">
        <v>150</v>
      </c>
      <c r="N26" s="47" t="s">
        <v>151</v>
      </c>
      <c r="O26" s="44">
        <v>1</v>
      </c>
      <c r="P26" s="44">
        <v>8</v>
      </c>
      <c r="Q26" s="38">
        <v>2021</v>
      </c>
      <c r="R26" s="35"/>
      <c r="S26" s="15"/>
      <c r="T26" s="15"/>
      <c r="U26" s="15"/>
      <c r="V26" s="15"/>
      <c r="W26" s="15"/>
      <c r="X26" s="15"/>
      <c r="Y26" s="15"/>
    </row>
    <row r="27" spans="1:25" ht="16.5" customHeight="1" x14ac:dyDescent="0.35">
      <c r="A27" s="36" t="s">
        <v>152</v>
      </c>
      <c r="B27" s="37" t="s">
        <v>153</v>
      </c>
      <c r="C27" s="38" t="s">
        <v>154</v>
      </c>
      <c r="D27" s="149">
        <v>1.0045999999999999</v>
      </c>
      <c r="E27" s="51">
        <v>1.3</v>
      </c>
      <c r="F27" s="51">
        <v>0.94469999999999998</v>
      </c>
      <c r="G27" s="40">
        <f t="shared" si="1"/>
        <v>0.16858992400788053</v>
      </c>
      <c r="H27" s="50" t="s">
        <v>110</v>
      </c>
      <c r="I27" s="42" t="s">
        <v>56</v>
      </c>
      <c r="J27" s="43" t="s">
        <v>57</v>
      </c>
      <c r="K27" s="43" t="s">
        <v>42</v>
      </c>
      <c r="L27" s="43" t="s">
        <v>149</v>
      </c>
      <c r="M27" s="44" t="s">
        <v>150</v>
      </c>
      <c r="N27" s="47" t="s">
        <v>155</v>
      </c>
      <c r="O27" s="44">
        <v>1</v>
      </c>
      <c r="P27" s="44">
        <v>8</v>
      </c>
      <c r="Q27" s="38">
        <v>2021</v>
      </c>
      <c r="R27" s="35"/>
      <c r="S27" s="15"/>
      <c r="T27" s="15"/>
      <c r="U27" s="15"/>
      <c r="V27" s="15"/>
      <c r="W27" s="15"/>
      <c r="X27" s="15"/>
      <c r="Y27" s="15"/>
    </row>
    <row r="28" spans="1:25" ht="16.5" customHeight="1" x14ac:dyDescent="0.35">
      <c r="A28" s="36" t="s">
        <v>156</v>
      </c>
      <c r="B28" s="37" t="s">
        <v>157</v>
      </c>
      <c r="C28" s="38" t="s">
        <v>158</v>
      </c>
      <c r="D28" s="149">
        <v>1.0206999999999999</v>
      </c>
      <c r="E28" s="51">
        <v>1.3</v>
      </c>
      <c r="F28" s="51">
        <v>0.97460000000000002</v>
      </c>
      <c r="G28" s="40">
        <f t="shared" si="1"/>
        <v>0.14167178856791618</v>
      </c>
      <c r="H28" s="50" t="s">
        <v>110</v>
      </c>
      <c r="I28" s="42" t="s">
        <v>56</v>
      </c>
      <c r="J28" s="43" t="s">
        <v>57</v>
      </c>
      <c r="K28" s="43" t="s">
        <v>42</v>
      </c>
      <c r="L28" s="43" t="s">
        <v>149</v>
      </c>
      <c r="M28" s="44" t="s">
        <v>150</v>
      </c>
      <c r="N28" s="47" t="s">
        <v>159</v>
      </c>
      <c r="O28" s="44">
        <v>1</v>
      </c>
      <c r="P28" s="44">
        <v>8</v>
      </c>
      <c r="Q28" s="38">
        <v>2021</v>
      </c>
      <c r="R28" s="35"/>
      <c r="S28" s="15"/>
      <c r="T28" s="15"/>
      <c r="U28" s="15"/>
      <c r="V28" s="15"/>
      <c r="W28" s="15"/>
      <c r="X28" s="15"/>
      <c r="Y28" s="15"/>
    </row>
    <row r="29" spans="1:25" ht="16.5" customHeight="1" x14ac:dyDescent="0.35">
      <c r="A29" s="36" t="s">
        <v>160</v>
      </c>
      <c r="B29" s="37" t="s">
        <v>161</v>
      </c>
      <c r="C29" s="38" t="s">
        <v>162</v>
      </c>
      <c r="D29" s="150">
        <v>7.6642025025438834E-2</v>
      </c>
      <c r="E29" s="52">
        <v>0</v>
      </c>
      <c r="F29" s="51">
        <v>0.15959999999999999</v>
      </c>
      <c r="G29" s="40">
        <f t="shared" si="1"/>
        <v>0.51978681061755116</v>
      </c>
      <c r="H29" s="41" t="s">
        <v>39</v>
      </c>
      <c r="I29" s="42" t="s">
        <v>56</v>
      </c>
      <c r="J29" s="43" t="s">
        <v>57</v>
      </c>
      <c r="K29" s="43" t="s">
        <v>163</v>
      </c>
      <c r="L29" s="43" t="s">
        <v>164</v>
      </c>
      <c r="M29" s="44" t="s">
        <v>165</v>
      </c>
      <c r="N29" s="47" t="s">
        <v>166</v>
      </c>
      <c r="O29" s="44">
        <v>10</v>
      </c>
      <c r="P29" s="44">
        <v>1</v>
      </c>
      <c r="Q29" s="38">
        <v>2021</v>
      </c>
      <c r="R29" s="35"/>
      <c r="S29" s="15"/>
      <c r="T29" s="15"/>
      <c r="U29" s="15"/>
      <c r="V29" s="15"/>
      <c r="W29" s="15"/>
      <c r="X29" s="15"/>
      <c r="Y29" s="15"/>
    </row>
    <row r="30" spans="1:25" ht="16.5" customHeight="1" x14ac:dyDescent="0.35">
      <c r="A30" s="36" t="s">
        <v>167</v>
      </c>
      <c r="B30" s="37" t="s">
        <v>168</v>
      </c>
      <c r="C30" s="38" t="s">
        <v>169</v>
      </c>
      <c r="D30" s="151">
        <v>6.2E-2</v>
      </c>
      <c r="E30" s="39">
        <v>5.0000000000000001E-3</v>
      </c>
      <c r="F30" s="39">
        <v>5.7000000000000002E-2</v>
      </c>
      <c r="G30" s="40">
        <v>0</v>
      </c>
      <c r="H30" s="41" t="s">
        <v>39</v>
      </c>
      <c r="I30" s="42" t="s">
        <v>56</v>
      </c>
      <c r="J30" s="43" t="s">
        <v>57</v>
      </c>
      <c r="K30" s="38" t="s">
        <v>42</v>
      </c>
      <c r="L30" s="43" t="s">
        <v>170</v>
      </c>
      <c r="M30" s="44" t="s">
        <v>44</v>
      </c>
      <c r="N30" s="47" t="s">
        <v>171</v>
      </c>
      <c r="O30" s="44">
        <v>4</v>
      </c>
      <c r="P30" s="44" t="s">
        <v>172</v>
      </c>
      <c r="Q30" s="38">
        <v>2022</v>
      </c>
      <c r="R30" s="35"/>
      <c r="S30" s="15"/>
      <c r="T30" s="15"/>
      <c r="U30" s="15"/>
      <c r="V30" s="15"/>
      <c r="W30" s="15"/>
      <c r="X30" s="15"/>
      <c r="Y30" s="15"/>
    </row>
    <row r="31" spans="1:25" ht="16.5" customHeight="1" x14ac:dyDescent="0.35">
      <c r="A31" s="36" t="s">
        <v>173</v>
      </c>
      <c r="B31" s="37" t="s">
        <v>174</v>
      </c>
      <c r="C31" s="38" t="s">
        <v>175</v>
      </c>
      <c r="D31" s="151">
        <v>6.8000000000000005E-2</v>
      </c>
      <c r="E31" s="39">
        <v>5.0000000000000001E-3</v>
      </c>
      <c r="F31" s="39">
        <v>6.5000000000000002E-2</v>
      </c>
      <c r="G31" s="40">
        <v>0</v>
      </c>
      <c r="H31" s="41" t="s">
        <v>39</v>
      </c>
      <c r="I31" s="42" t="s">
        <v>56</v>
      </c>
      <c r="J31" s="43" t="s">
        <v>57</v>
      </c>
      <c r="K31" s="38" t="s">
        <v>42</v>
      </c>
      <c r="L31" s="43" t="s">
        <v>170</v>
      </c>
      <c r="M31" s="44" t="s">
        <v>44</v>
      </c>
      <c r="N31" s="47" t="s">
        <v>176</v>
      </c>
      <c r="O31" s="44">
        <v>4</v>
      </c>
      <c r="P31" s="44" t="s">
        <v>172</v>
      </c>
      <c r="Q31" s="38">
        <v>2022</v>
      </c>
      <c r="R31" s="35"/>
      <c r="S31" s="15"/>
      <c r="T31" s="15"/>
      <c r="U31" s="15"/>
      <c r="V31" s="15"/>
      <c r="W31" s="15"/>
      <c r="X31" s="15"/>
      <c r="Y31" s="15"/>
    </row>
    <row r="32" spans="1:25" ht="16.5" customHeight="1" x14ac:dyDescent="0.35">
      <c r="A32" s="36" t="s">
        <v>177</v>
      </c>
      <c r="B32" s="37" t="s">
        <v>178</v>
      </c>
      <c r="C32" s="38" t="s">
        <v>179</v>
      </c>
      <c r="D32" s="151">
        <v>5.7000000000000002E-2</v>
      </c>
      <c r="E32" s="39">
        <v>5.0000000000000001E-3</v>
      </c>
      <c r="F32" s="39">
        <v>0.05</v>
      </c>
      <c r="G32" s="40">
        <v>0</v>
      </c>
      <c r="H32" s="41" t="s">
        <v>39</v>
      </c>
      <c r="I32" s="42" t="s">
        <v>56</v>
      </c>
      <c r="J32" s="43" t="s">
        <v>57</v>
      </c>
      <c r="K32" s="38" t="s">
        <v>42</v>
      </c>
      <c r="L32" s="43" t="s">
        <v>170</v>
      </c>
      <c r="M32" s="44" t="s">
        <v>44</v>
      </c>
      <c r="N32" s="47" t="s">
        <v>180</v>
      </c>
      <c r="O32" s="44">
        <v>4</v>
      </c>
      <c r="P32" s="44" t="s">
        <v>172</v>
      </c>
      <c r="Q32" s="38">
        <v>2022</v>
      </c>
      <c r="R32" s="35"/>
      <c r="S32" s="15"/>
      <c r="T32" s="15"/>
      <c r="U32" s="15"/>
      <c r="V32" s="15"/>
      <c r="W32" s="15"/>
      <c r="X32" s="15"/>
      <c r="Y32" s="15"/>
    </row>
    <row r="33" spans="1:25" ht="16.5" customHeight="1" x14ac:dyDescent="0.35">
      <c r="A33" s="36" t="s">
        <v>181</v>
      </c>
      <c r="B33" s="37" t="s">
        <v>182</v>
      </c>
      <c r="C33" s="38" t="s">
        <v>183</v>
      </c>
      <c r="D33" s="152">
        <v>41984</v>
      </c>
      <c r="E33" s="46" t="s">
        <v>184</v>
      </c>
      <c r="F33" s="54">
        <v>38194</v>
      </c>
      <c r="G33" s="40">
        <v>1</v>
      </c>
      <c r="H33" s="50" t="s">
        <v>110</v>
      </c>
      <c r="I33" s="42" t="s">
        <v>56</v>
      </c>
      <c r="J33" s="43" t="s">
        <v>57</v>
      </c>
      <c r="K33" s="38" t="s">
        <v>185</v>
      </c>
      <c r="L33" s="43" t="s">
        <v>186</v>
      </c>
      <c r="M33" s="44" t="s">
        <v>187</v>
      </c>
      <c r="N33" s="43"/>
      <c r="O33" s="44">
        <v>8</v>
      </c>
      <c r="P33" s="44">
        <v>9</v>
      </c>
      <c r="Q33" s="38">
        <v>2022</v>
      </c>
      <c r="R33" s="35"/>
      <c r="S33" s="15"/>
      <c r="T33" s="15"/>
      <c r="U33" s="15"/>
      <c r="V33" s="15"/>
      <c r="W33" s="15"/>
      <c r="X33" s="15"/>
      <c r="Y33" s="15"/>
    </row>
    <row r="34" spans="1:25" ht="16.5" customHeight="1" x14ac:dyDescent="0.35">
      <c r="A34" s="36" t="s">
        <v>188</v>
      </c>
      <c r="B34" s="37" t="s">
        <v>189</v>
      </c>
      <c r="C34" s="38" t="s">
        <v>190</v>
      </c>
      <c r="D34" s="152">
        <v>28971</v>
      </c>
      <c r="E34" s="46" t="s">
        <v>184</v>
      </c>
      <c r="F34" s="54">
        <v>26251</v>
      </c>
      <c r="G34" s="40">
        <v>1</v>
      </c>
      <c r="H34" s="50" t="s">
        <v>110</v>
      </c>
      <c r="I34" s="42" t="s">
        <v>56</v>
      </c>
      <c r="J34" s="43" t="s">
        <v>57</v>
      </c>
      <c r="K34" s="38" t="s">
        <v>185</v>
      </c>
      <c r="L34" s="43" t="s">
        <v>186</v>
      </c>
      <c r="M34" s="44" t="s">
        <v>187</v>
      </c>
      <c r="N34" s="43"/>
      <c r="O34" s="44">
        <v>8</v>
      </c>
      <c r="P34" s="44">
        <v>9</v>
      </c>
      <c r="Q34" s="38">
        <v>2022</v>
      </c>
      <c r="R34" s="35"/>
      <c r="S34" s="15"/>
      <c r="T34" s="15"/>
      <c r="U34" s="15"/>
      <c r="V34" s="15"/>
      <c r="W34" s="15"/>
      <c r="X34" s="15"/>
      <c r="Y34" s="15"/>
    </row>
    <row r="35" spans="1:25" ht="16.5" customHeight="1" x14ac:dyDescent="0.35">
      <c r="A35" s="36" t="s">
        <v>191</v>
      </c>
      <c r="B35" s="37" t="s">
        <v>192</v>
      </c>
      <c r="C35" s="38" t="s">
        <v>193</v>
      </c>
      <c r="D35" s="152">
        <v>13013</v>
      </c>
      <c r="E35" s="46" t="s">
        <v>184</v>
      </c>
      <c r="F35" s="54">
        <v>11943</v>
      </c>
      <c r="G35" s="40">
        <v>1</v>
      </c>
      <c r="H35" s="50" t="s">
        <v>110</v>
      </c>
      <c r="I35" s="42" t="s">
        <v>56</v>
      </c>
      <c r="J35" s="43" t="s">
        <v>57</v>
      </c>
      <c r="K35" s="38" t="s">
        <v>185</v>
      </c>
      <c r="L35" s="43" t="s">
        <v>186</v>
      </c>
      <c r="M35" s="44" t="s">
        <v>187</v>
      </c>
      <c r="N35" s="43"/>
      <c r="O35" s="44">
        <v>8</v>
      </c>
      <c r="P35" s="44">
        <v>9</v>
      </c>
      <c r="Q35" s="38">
        <v>2022</v>
      </c>
      <c r="R35" s="35"/>
      <c r="S35" s="15"/>
      <c r="T35" s="15"/>
      <c r="U35" s="15"/>
      <c r="V35" s="15"/>
      <c r="W35" s="15"/>
      <c r="X35" s="15"/>
      <c r="Y35" s="15"/>
    </row>
    <row r="36" spans="1:25" ht="16.5" customHeight="1" x14ac:dyDescent="0.35">
      <c r="A36" s="36" t="s">
        <v>194</v>
      </c>
      <c r="B36" s="37" t="s">
        <v>195</v>
      </c>
      <c r="C36" s="38" t="s">
        <v>196</v>
      </c>
      <c r="D36" s="152">
        <v>14184</v>
      </c>
      <c r="E36" s="46" t="s">
        <v>184</v>
      </c>
      <c r="F36" s="54">
        <v>15360</v>
      </c>
      <c r="G36" s="40">
        <v>1</v>
      </c>
      <c r="H36" s="50" t="s">
        <v>110</v>
      </c>
      <c r="I36" s="42" t="s">
        <v>56</v>
      </c>
      <c r="J36" s="43" t="s">
        <v>197</v>
      </c>
      <c r="K36" s="38" t="s">
        <v>185</v>
      </c>
      <c r="L36" s="43" t="s">
        <v>186</v>
      </c>
      <c r="M36" s="44" t="s">
        <v>187</v>
      </c>
      <c r="N36" s="43"/>
      <c r="O36" s="44">
        <v>8</v>
      </c>
      <c r="P36" s="44">
        <v>9</v>
      </c>
      <c r="Q36" s="38">
        <v>2022</v>
      </c>
      <c r="R36" s="35"/>
      <c r="S36" s="15"/>
      <c r="T36" s="15"/>
      <c r="U36" s="15"/>
      <c r="V36" s="15"/>
      <c r="W36" s="15"/>
      <c r="X36" s="15"/>
      <c r="Y36" s="15"/>
    </row>
    <row r="37" spans="1:25" ht="16.5" customHeight="1" x14ac:dyDescent="0.35">
      <c r="A37" s="36" t="s">
        <v>198</v>
      </c>
      <c r="B37" s="37" t="s">
        <v>199</v>
      </c>
      <c r="C37" s="38" t="s">
        <v>200</v>
      </c>
      <c r="D37" s="153">
        <v>0</v>
      </c>
      <c r="E37" s="46" t="s">
        <v>184</v>
      </c>
      <c r="F37" s="54">
        <v>0</v>
      </c>
      <c r="G37" s="40">
        <v>0</v>
      </c>
      <c r="H37" s="50" t="s">
        <v>110</v>
      </c>
      <c r="I37" s="42" t="s">
        <v>56</v>
      </c>
      <c r="J37" s="43" t="s">
        <v>57</v>
      </c>
      <c r="K37" s="38" t="s">
        <v>185</v>
      </c>
      <c r="L37" s="43" t="s">
        <v>186</v>
      </c>
      <c r="M37" s="44" t="s">
        <v>187</v>
      </c>
      <c r="N37" s="43"/>
      <c r="O37" s="44">
        <v>8</v>
      </c>
      <c r="P37" s="44">
        <v>9</v>
      </c>
      <c r="Q37" s="38">
        <v>2022</v>
      </c>
      <c r="R37" s="35"/>
      <c r="S37" s="15"/>
      <c r="T37" s="15"/>
      <c r="U37" s="15"/>
      <c r="V37" s="15"/>
      <c r="W37" s="15"/>
      <c r="X37" s="15"/>
      <c r="Y37" s="15"/>
    </row>
    <row r="38" spans="1:25" ht="16.5" customHeight="1" x14ac:dyDescent="0.35">
      <c r="A38" s="36" t="s">
        <v>201</v>
      </c>
      <c r="B38" s="37" t="s">
        <v>202</v>
      </c>
      <c r="C38" s="38" t="s">
        <v>203</v>
      </c>
      <c r="D38" s="154">
        <v>0.85599999999999998</v>
      </c>
      <c r="E38" s="39">
        <v>0.95</v>
      </c>
      <c r="F38" s="55">
        <v>0.87</v>
      </c>
      <c r="G38" s="40">
        <v>0</v>
      </c>
      <c r="H38" s="50" t="s">
        <v>110</v>
      </c>
      <c r="I38" s="43" t="s">
        <v>40</v>
      </c>
      <c r="J38" s="43" t="s">
        <v>204</v>
      </c>
      <c r="K38" s="38" t="s">
        <v>163</v>
      </c>
      <c r="L38" s="43" t="s">
        <v>164</v>
      </c>
      <c r="M38" s="44" t="s">
        <v>205</v>
      </c>
      <c r="N38" s="47" t="s">
        <v>206</v>
      </c>
      <c r="O38" s="44">
        <v>3</v>
      </c>
      <c r="P38" s="44">
        <v>6</v>
      </c>
      <c r="Q38" s="38">
        <v>2020</v>
      </c>
      <c r="R38" s="35"/>
      <c r="S38" s="15"/>
      <c r="T38" s="15"/>
      <c r="U38" s="15"/>
      <c r="V38" s="15"/>
      <c r="W38" s="15"/>
      <c r="X38" s="15"/>
      <c r="Y38" s="15"/>
    </row>
    <row r="39" spans="1:25" ht="16.5" customHeight="1" x14ac:dyDescent="0.35">
      <c r="A39" s="36" t="s">
        <v>207</v>
      </c>
      <c r="B39" s="37" t="s">
        <v>208</v>
      </c>
      <c r="C39" s="38" t="s">
        <v>209</v>
      </c>
      <c r="D39" s="154">
        <v>0.44440000000000002</v>
      </c>
      <c r="E39" s="39">
        <v>0.67</v>
      </c>
      <c r="F39" s="48">
        <v>0.46100000000000002</v>
      </c>
      <c r="G39" s="40">
        <v>0</v>
      </c>
      <c r="H39" s="50" t="s">
        <v>110</v>
      </c>
      <c r="I39" s="43" t="s">
        <v>40</v>
      </c>
      <c r="J39" s="43" t="s">
        <v>210</v>
      </c>
      <c r="K39" s="38" t="s">
        <v>163</v>
      </c>
      <c r="L39" s="43" t="s">
        <v>164</v>
      </c>
      <c r="M39" s="44" t="s">
        <v>205</v>
      </c>
      <c r="N39" s="47" t="s">
        <v>206</v>
      </c>
      <c r="O39" s="44">
        <v>16</v>
      </c>
      <c r="P39" s="44">
        <v>8</v>
      </c>
      <c r="Q39" s="38">
        <v>2022</v>
      </c>
      <c r="R39" s="35"/>
      <c r="S39" s="15"/>
      <c r="T39" s="15"/>
      <c r="U39" s="15"/>
      <c r="V39" s="15"/>
      <c r="W39" s="15"/>
      <c r="X39" s="15"/>
      <c r="Y39" s="15"/>
    </row>
    <row r="40" spans="1:25" ht="16.5" customHeight="1" x14ac:dyDescent="0.35">
      <c r="A40" s="36" t="s">
        <v>211</v>
      </c>
      <c r="B40" s="37" t="s">
        <v>212</v>
      </c>
      <c r="C40" s="38" t="s">
        <v>213</v>
      </c>
      <c r="D40" s="154">
        <v>0.20599999999999999</v>
      </c>
      <c r="E40" s="39">
        <v>0.15</v>
      </c>
      <c r="F40" s="48">
        <v>0.26</v>
      </c>
      <c r="G40" s="40">
        <f t="shared" si="1"/>
        <v>0.49090909090909107</v>
      </c>
      <c r="H40" s="41" t="s">
        <v>39</v>
      </c>
      <c r="I40" s="43" t="s">
        <v>56</v>
      </c>
      <c r="J40" s="43" t="s">
        <v>85</v>
      </c>
      <c r="K40" s="38" t="s">
        <v>163</v>
      </c>
      <c r="L40" s="43" t="s">
        <v>164</v>
      </c>
      <c r="M40" s="44" t="s">
        <v>205</v>
      </c>
      <c r="N40" s="47" t="s">
        <v>206</v>
      </c>
      <c r="O40" s="44">
        <v>8</v>
      </c>
      <c r="P40" s="44">
        <v>9</v>
      </c>
      <c r="Q40" s="38">
        <v>2022</v>
      </c>
      <c r="R40" s="35"/>
      <c r="S40" s="15"/>
      <c r="T40" s="15"/>
      <c r="U40" s="15"/>
      <c r="V40" s="15"/>
      <c r="W40" s="15"/>
      <c r="X40" s="15"/>
      <c r="Y40" s="15"/>
    </row>
    <row r="41" spans="1:25" ht="15.5" x14ac:dyDescent="0.35">
      <c r="A41" s="36"/>
      <c r="B41" s="56" t="s">
        <v>47</v>
      </c>
      <c r="C41" s="57" t="s">
        <v>214</v>
      </c>
      <c r="D41" s="57"/>
      <c r="E41" s="57"/>
      <c r="F41" s="57"/>
      <c r="G41" s="58">
        <f>SUM(G42:G48)/7*15</f>
        <v>8.0307857142857131</v>
      </c>
      <c r="H41" s="59"/>
      <c r="I41" s="59"/>
      <c r="J41" s="59"/>
      <c r="K41" s="59"/>
      <c r="L41" s="59"/>
      <c r="M41" s="59"/>
      <c r="N41" s="60"/>
      <c r="O41" s="60"/>
      <c r="P41" s="60"/>
      <c r="Q41" s="60"/>
      <c r="R41" s="35"/>
      <c r="S41" s="15"/>
      <c r="T41" s="15"/>
      <c r="U41" s="15"/>
      <c r="V41" s="15"/>
      <c r="W41" s="15"/>
      <c r="X41" s="15"/>
      <c r="Y41" s="15"/>
    </row>
    <row r="42" spans="1:25" ht="15.5" x14ac:dyDescent="0.35">
      <c r="A42" s="36" t="s">
        <v>215</v>
      </c>
      <c r="B42" s="37" t="s">
        <v>216</v>
      </c>
      <c r="C42" s="38" t="s">
        <v>217</v>
      </c>
      <c r="D42" s="159" t="s">
        <v>218</v>
      </c>
      <c r="E42" s="61" t="s">
        <v>218</v>
      </c>
      <c r="F42" s="46" t="s">
        <v>219</v>
      </c>
      <c r="G42" s="40">
        <v>1</v>
      </c>
      <c r="H42" s="50" t="s">
        <v>110</v>
      </c>
      <c r="I42" s="59" t="s">
        <v>40</v>
      </c>
      <c r="J42" s="43" t="s">
        <v>220</v>
      </c>
      <c r="K42" s="38" t="s">
        <v>221</v>
      </c>
      <c r="L42" s="43" t="s">
        <v>222</v>
      </c>
      <c r="M42" s="44" t="s">
        <v>223</v>
      </c>
      <c r="N42" s="60"/>
      <c r="O42" s="44">
        <v>4</v>
      </c>
      <c r="P42" s="44">
        <v>8</v>
      </c>
      <c r="Q42" s="38">
        <v>2021</v>
      </c>
      <c r="R42" s="35"/>
      <c r="S42" s="15"/>
      <c r="T42" s="15"/>
      <c r="U42" s="15"/>
      <c r="V42" s="15"/>
      <c r="W42" s="15"/>
      <c r="X42" s="15"/>
      <c r="Y42" s="15"/>
    </row>
    <row r="43" spans="1:25" ht="15.5" x14ac:dyDescent="0.35">
      <c r="A43" s="36" t="s">
        <v>224</v>
      </c>
      <c r="B43" s="37" t="s">
        <v>225</v>
      </c>
      <c r="C43" s="38" t="s">
        <v>226</v>
      </c>
      <c r="D43" s="159" t="s">
        <v>218</v>
      </c>
      <c r="E43" s="61" t="s">
        <v>218</v>
      </c>
      <c r="F43" s="46" t="s">
        <v>219</v>
      </c>
      <c r="G43" s="40">
        <v>1</v>
      </c>
      <c r="H43" s="50" t="s">
        <v>110</v>
      </c>
      <c r="I43" s="59" t="s">
        <v>40</v>
      </c>
      <c r="J43" s="43" t="s">
        <v>227</v>
      </c>
      <c r="K43" s="38" t="s">
        <v>228</v>
      </c>
      <c r="L43" s="43" t="s">
        <v>186</v>
      </c>
      <c r="M43" s="44" t="s">
        <v>223</v>
      </c>
      <c r="N43" s="60"/>
      <c r="O43" s="44">
        <v>4</v>
      </c>
      <c r="P43" s="44">
        <v>8</v>
      </c>
      <c r="Q43" s="38">
        <v>2021</v>
      </c>
      <c r="R43" s="35"/>
      <c r="S43" s="15"/>
      <c r="T43" s="15"/>
      <c r="U43" s="15"/>
      <c r="V43" s="15"/>
      <c r="W43" s="15"/>
      <c r="X43" s="15"/>
      <c r="Y43" s="15"/>
    </row>
    <row r="44" spans="1:25" ht="30" customHeight="1" x14ac:dyDescent="0.35">
      <c r="A44" s="36" t="s">
        <v>229</v>
      </c>
      <c r="B44" s="37" t="s">
        <v>230</v>
      </c>
      <c r="C44" s="62" t="s">
        <v>231</v>
      </c>
      <c r="D44" s="169">
        <v>9752</v>
      </c>
      <c r="E44" s="53">
        <v>10000</v>
      </c>
      <c r="F44" s="46">
        <v>0</v>
      </c>
      <c r="G44" s="40">
        <f t="shared" ref="G44:G45" si="2">1-(D44-E44)/(F44-E44)</f>
        <v>0.97519999999999996</v>
      </c>
      <c r="H44" s="50" t="s">
        <v>110</v>
      </c>
      <c r="I44" s="59" t="s">
        <v>40</v>
      </c>
      <c r="J44" s="43" t="s">
        <v>233</v>
      </c>
      <c r="K44" s="38" t="s">
        <v>234</v>
      </c>
      <c r="L44" s="38" t="s">
        <v>235</v>
      </c>
      <c r="M44" s="44" t="s">
        <v>236</v>
      </c>
      <c r="N44" s="60"/>
      <c r="O44" s="44">
        <v>4</v>
      </c>
      <c r="P44" s="44">
        <v>8</v>
      </c>
      <c r="Q44" s="38">
        <v>2021</v>
      </c>
      <c r="R44" s="35"/>
      <c r="S44" s="15"/>
      <c r="T44" s="15"/>
      <c r="U44" s="15"/>
      <c r="V44" s="15"/>
      <c r="W44" s="15"/>
      <c r="X44" s="15"/>
      <c r="Y44" s="15"/>
    </row>
    <row r="45" spans="1:25" ht="15.5" x14ac:dyDescent="0.35">
      <c r="A45" s="36" t="s">
        <v>237</v>
      </c>
      <c r="B45" s="37" t="s">
        <v>238</v>
      </c>
      <c r="C45" s="38" t="s">
        <v>239</v>
      </c>
      <c r="D45" s="170">
        <v>36</v>
      </c>
      <c r="E45" s="63">
        <v>100</v>
      </c>
      <c r="F45" s="46">
        <v>0</v>
      </c>
      <c r="G45" s="40">
        <f t="shared" si="2"/>
        <v>0.36</v>
      </c>
      <c r="H45" s="50" t="s">
        <v>110</v>
      </c>
      <c r="I45" s="59" t="s">
        <v>40</v>
      </c>
      <c r="J45" s="43" t="s">
        <v>240</v>
      </c>
      <c r="K45" s="38" t="s">
        <v>234</v>
      </c>
      <c r="L45" s="43" t="s">
        <v>241</v>
      </c>
      <c r="M45" s="44" t="s">
        <v>242</v>
      </c>
      <c r="N45" s="60"/>
      <c r="O45" s="44">
        <v>4</v>
      </c>
      <c r="P45" s="44">
        <v>8</v>
      </c>
      <c r="Q45" s="38">
        <v>2021</v>
      </c>
      <c r="R45" s="35"/>
      <c r="S45" s="15"/>
      <c r="T45" s="15"/>
      <c r="U45" s="15"/>
      <c r="V45" s="15"/>
      <c r="W45" s="15"/>
      <c r="X45" s="15"/>
      <c r="Y45" s="15"/>
    </row>
    <row r="46" spans="1:25" ht="15.5" x14ac:dyDescent="0.35">
      <c r="A46" s="36" t="s">
        <v>243</v>
      </c>
      <c r="B46" s="37" t="s">
        <v>244</v>
      </c>
      <c r="C46" s="38" t="s">
        <v>245</v>
      </c>
      <c r="D46" s="166">
        <v>45</v>
      </c>
      <c r="E46" s="63">
        <v>400</v>
      </c>
      <c r="F46" s="46">
        <v>0</v>
      </c>
      <c r="G46" s="40">
        <v>0.1125</v>
      </c>
      <c r="H46" s="50" t="s">
        <v>110</v>
      </c>
      <c r="I46" s="59" t="s">
        <v>56</v>
      </c>
      <c r="J46" s="43" t="s">
        <v>246</v>
      </c>
      <c r="K46" s="38" t="s">
        <v>234</v>
      </c>
      <c r="L46" s="43" t="s">
        <v>247</v>
      </c>
      <c r="M46" s="44" t="s">
        <v>248</v>
      </c>
      <c r="N46" s="60"/>
      <c r="O46" s="44">
        <v>4</v>
      </c>
      <c r="P46" s="44">
        <v>8</v>
      </c>
      <c r="Q46" s="38">
        <v>2022</v>
      </c>
      <c r="R46" s="35"/>
      <c r="S46" s="15"/>
      <c r="T46" s="15"/>
      <c r="U46" s="15"/>
      <c r="V46" s="15"/>
      <c r="W46" s="15"/>
      <c r="X46" s="15"/>
      <c r="Y46" s="15"/>
    </row>
    <row r="47" spans="1:25" ht="15.5" x14ac:dyDescent="0.35">
      <c r="A47" s="36" t="s">
        <v>249</v>
      </c>
      <c r="B47" s="37" t="s">
        <v>250</v>
      </c>
      <c r="C47" s="38" t="s">
        <v>251</v>
      </c>
      <c r="D47" s="166">
        <v>28</v>
      </c>
      <c r="E47" s="63">
        <v>150</v>
      </c>
      <c r="F47" s="46">
        <v>0</v>
      </c>
      <c r="G47" s="40">
        <v>0.18666666666666668</v>
      </c>
      <c r="H47" s="50" t="s">
        <v>110</v>
      </c>
      <c r="I47" s="59" t="s">
        <v>56</v>
      </c>
      <c r="J47" s="43" t="s">
        <v>246</v>
      </c>
      <c r="K47" s="38" t="s">
        <v>234</v>
      </c>
      <c r="L47" s="43" t="s">
        <v>247</v>
      </c>
      <c r="M47" s="44" t="s">
        <v>248</v>
      </c>
      <c r="N47" s="60"/>
      <c r="O47" s="44">
        <v>4</v>
      </c>
      <c r="P47" s="44">
        <v>8</v>
      </c>
      <c r="Q47" s="38">
        <v>2022</v>
      </c>
      <c r="R47" s="35"/>
      <c r="S47" s="15"/>
      <c r="T47" s="15"/>
      <c r="U47" s="15"/>
      <c r="V47" s="15"/>
      <c r="W47" s="15"/>
      <c r="X47" s="15"/>
      <c r="Y47" s="15"/>
    </row>
    <row r="48" spans="1:25" ht="15.5" x14ac:dyDescent="0.35">
      <c r="A48" s="36" t="s">
        <v>252</v>
      </c>
      <c r="B48" s="37" t="s">
        <v>253</v>
      </c>
      <c r="C48" s="38" t="s">
        <v>254</v>
      </c>
      <c r="D48" s="166">
        <v>17</v>
      </c>
      <c r="E48" s="63">
        <v>150</v>
      </c>
      <c r="F48" s="46">
        <v>0</v>
      </c>
      <c r="G48" s="40">
        <v>0.11333333333333333</v>
      </c>
      <c r="H48" s="50" t="s">
        <v>110</v>
      </c>
      <c r="I48" s="59" t="s">
        <v>56</v>
      </c>
      <c r="J48" s="43" t="s">
        <v>246</v>
      </c>
      <c r="K48" s="38" t="s">
        <v>234</v>
      </c>
      <c r="L48" s="43" t="s">
        <v>247</v>
      </c>
      <c r="M48" s="44" t="s">
        <v>248</v>
      </c>
      <c r="N48" s="60"/>
      <c r="O48" s="44">
        <v>4</v>
      </c>
      <c r="P48" s="44">
        <v>8</v>
      </c>
      <c r="Q48" s="38">
        <v>2022</v>
      </c>
      <c r="R48" s="35"/>
      <c r="S48" s="15"/>
      <c r="T48" s="15"/>
      <c r="U48" s="15"/>
      <c r="V48" s="15"/>
      <c r="W48" s="15"/>
      <c r="X48" s="15"/>
      <c r="Y48" s="15"/>
    </row>
    <row r="49" spans="1:25" ht="15.5" x14ac:dyDescent="0.35">
      <c r="A49" s="36"/>
      <c r="B49" s="56" t="s">
        <v>50</v>
      </c>
      <c r="C49" s="66" t="s">
        <v>255</v>
      </c>
      <c r="D49" s="67"/>
      <c r="E49" s="67"/>
      <c r="F49" s="68"/>
      <c r="G49" s="58">
        <f>SUM(G50:G57)/7*15</f>
        <v>6.0139125477325246</v>
      </c>
      <c r="H49" s="59"/>
      <c r="I49" s="59"/>
      <c r="J49" s="59"/>
      <c r="K49" s="59"/>
      <c r="L49" s="59"/>
      <c r="M49" s="59"/>
      <c r="N49" s="60"/>
      <c r="O49" s="60"/>
      <c r="P49" s="60"/>
      <c r="Q49" s="60"/>
      <c r="R49" s="35"/>
      <c r="S49" s="15"/>
      <c r="T49" s="15"/>
      <c r="U49" s="15"/>
      <c r="V49" s="15"/>
      <c r="W49" s="15"/>
      <c r="X49" s="15"/>
      <c r="Y49" s="15"/>
    </row>
    <row r="50" spans="1:25" ht="30" customHeight="1" x14ac:dyDescent="0.35">
      <c r="A50" s="36" t="s">
        <v>256</v>
      </c>
      <c r="B50" s="37" t="s">
        <v>257</v>
      </c>
      <c r="C50" s="62" t="s">
        <v>258</v>
      </c>
      <c r="D50" s="136">
        <v>163</v>
      </c>
      <c r="E50" s="46">
        <v>174</v>
      </c>
      <c r="F50" s="46" t="s">
        <v>259</v>
      </c>
      <c r="G50" s="130">
        <f>D50/E50</f>
        <v>0.93678160919540232</v>
      </c>
      <c r="H50" s="50" t="s">
        <v>110</v>
      </c>
      <c r="I50" s="59" t="s">
        <v>40</v>
      </c>
      <c r="J50" s="43" t="s">
        <v>260</v>
      </c>
      <c r="K50" s="38" t="s">
        <v>261</v>
      </c>
      <c r="L50" s="43" t="s">
        <v>262</v>
      </c>
      <c r="M50" s="44" t="s">
        <v>263</v>
      </c>
      <c r="N50" s="60"/>
      <c r="O50" s="44">
        <v>11</v>
      </c>
      <c r="P50" s="44">
        <v>16</v>
      </c>
      <c r="Q50" s="38">
        <v>2021</v>
      </c>
      <c r="R50" s="35"/>
      <c r="S50" s="15"/>
      <c r="T50" s="15"/>
      <c r="U50" s="15"/>
      <c r="V50" s="15"/>
      <c r="W50" s="15"/>
      <c r="X50" s="15"/>
      <c r="Y50" s="15"/>
    </row>
    <row r="51" spans="1:25" ht="15.5" x14ac:dyDescent="0.35">
      <c r="A51" s="36" t="s">
        <v>264</v>
      </c>
      <c r="B51" s="37" t="s">
        <v>265</v>
      </c>
      <c r="C51" s="174" t="s">
        <v>266</v>
      </c>
      <c r="D51" s="159" t="s">
        <v>267</v>
      </c>
      <c r="E51" s="46" t="s">
        <v>268</v>
      </c>
      <c r="F51" s="46" t="s">
        <v>219</v>
      </c>
      <c r="G51" s="65"/>
      <c r="H51" s="50" t="s">
        <v>110</v>
      </c>
      <c r="I51" s="59" t="s">
        <v>40</v>
      </c>
      <c r="J51" s="43" t="s">
        <v>269</v>
      </c>
      <c r="K51" s="38" t="s">
        <v>261</v>
      </c>
      <c r="L51" s="43" t="s">
        <v>270</v>
      </c>
      <c r="M51" s="44" t="s">
        <v>223</v>
      </c>
      <c r="N51" s="60"/>
      <c r="O51" s="44">
        <v>11</v>
      </c>
      <c r="P51" s="44">
        <v>16</v>
      </c>
      <c r="Q51" s="38">
        <v>2021</v>
      </c>
      <c r="R51" s="35"/>
      <c r="S51" s="15"/>
      <c r="T51" s="15"/>
      <c r="U51" s="15"/>
      <c r="V51" s="15"/>
      <c r="W51" s="15"/>
      <c r="X51" s="15"/>
      <c r="Y51" s="15"/>
    </row>
    <row r="52" spans="1:25" ht="15.5" x14ac:dyDescent="0.35">
      <c r="A52" s="36" t="s">
        <v>271</v>
      </c>
      <c r="B52" s="37" t="s">
        <v>272</v>
      </c>
      <c r="C52" s="174" t="s">
        <v>273</v>
      </c>
      <c r="D52" s="171">
        <v>8.1000000000000003E-2</v>
      </c>
      <c r="E52" s="69">
        <v>0.25</v>
      </c>
      <c r="F52" s="55">
        <v>7.2999999999999995E-2</v>
      </c>
      <c r="G52" s="40">
        <f t="shared" ref="G52:G56" si="3">1-(D52-E52)/(F52-E52)</f>
        <v>4.5197740112994378E-2</v>
      </c>
      <c r="H52" s="50" t="s">
        <v>110</v>
      </c>
      <c r="I52" s="43" t="s">
        <v>40</v>
      </c>
      <c r="J52" s="43" t="s">
        <v>274</v>
      </c>
      <c r="K52" s="38" t="s">
        <v>163</v>
      </c>
      <c r="L52" s="43" t="s">
        <v>164</v>
      </c>
      <c r="M52" s="70" t="s">
        <v>205</v>
      </c>
      <c r="N52" s="47" t="s">
        <v>206</v>
      </c>
      <c r="O52" s="44">
        <v>11</v>
      </c>
      <c r="P52" s="44">
        <v>16</v>
      </c>
      <c r="Q52" s="38">
        <v>2022</v>
      </c>
      <c r="R52" s="35"/>
      <c r="S52" s="15"/>
      <c r="T52" s="15"/>
      <c r="U52" s="15"/>
      <c r="V52" s="15"/>
      <c r="W52" s="15"/>
      <c r="X52" s="15"/>
      <c r="Y52" s="15"/>
    </row>
    <row r="53" spans="1:25" ht="30" customHeight="1" x14ac:dyDescent="0.35">
      <c r="A53" s="36" t="s">
        <v>275</v>
      </c>
      <c r="B53" s="37" t="s">
        <v>276</v>
      </c>
      <c r="C53" s="175" t="s">
        <v>277</v>
      </c>
      <c r="D53" s="171">
        <v>8.4000000000000005E-2</v>
      </c>
      <c r="E53" s="69">
        <v>0.25</v>
      </c>
      <c r="F53" s="55">
        <v>9.0999999999999998E-2</v>
      </c>
      <c r="G53" s="40">
        <v>0</v>
      </c>
      <c r="H53" s="50" t="s">
        <v>110</v>
      </c>
      <c r="I53" s="43" t="s">
        <v>40</v>
      </c>
      <c r="J53" s="43" t="s">
        <v>274</v>
      </c>
      <c r="K53" s="38" t="s">
        <v>163</v>
      </c>
      <c r="L53" s="43" t="s">
        <v>164</v>
      </c>
      <c r="M53" s="70" t="s">
        <v>205</v>
      </c>
      <c r="N53" s="47" t="s">
        <v>206</v>
      </c>
      <c r="O53" s="44">
        <v>11</v>
      </c>
      <c r="P53" s="44">
        <v>16</v>
      </c>
      <c r="Q53" s="38">
        <v>2022</v>
      </c>
      <c r="R53" s="35"/>
      <c r="S53" s="15"/>
      <c r="T53" s="15"/>
      <c r="U53" s="15"/>
      <c r="V53" s="15"/>
      <c r="W53" s="15"/>
      <c r="X53" s="15"/>
      <c r="Y53" s="15"/>
    </row>
    <row r="54" spans="1:25" ht="15.5" x14ac:dyDescent="0.35">
      <c r="A54" s="36" t="s">
        <v>278</v>
      </c>
      <c r="B54" s="37" t="s">
        <v>279</v>
      </c>
      <c r="C54" s="174" t="s">
        <v>280</v>
      </c>
      <c r="D54" s="171">
        <v>7.8E-2</v>
      </c>
      <c r="E54" s="69">
        <v>0.25</v>
      </c>
      <c r="F54" s="55">
        <v>5.6000000000000001E-2</v>
      </c>
      <c r="G54" s="40">
        <f t="shared" si="3"/>
        <v>0.11340206185567026</v>
      </c>
      <c r="H54" s="50" t="s">
        <v>110</v>
      </c>
      <c r="I54" s="43" t="s">
        <v>40</v>
      </c>
      <c r="J54" s="43" t="s">
        <v>274</v>
      </c>
      <c r="K54" s="38" t="s">
        <v>163</v>
      </c>
      <c r="L54" s="43" t="s">
        <v>164</v>
      </c>
      <c r="M54" s="70" t="s">
        <v>205</v>
      </c>
      <c r="N54" s="47" t="s">
        <v>206</v>
      </c>
      <c r="O54" s="44">
        <v>11</v>
      </c>
      <c r="P54" s="44">
        <v>16</v>
      </c>
      <c r="Q54" s="38">
        <v>2022</v>
      </c>
      <c r="R54" s="35"/>
      <c r="S54" s="15"/>
      <c r="T54" s="15"/>
      <c r="U54" s="15"/>
      <c r="V54" s="15"/>
      <c r="W54" s="15"/>
      <c r="X54" s="15"/>
      <c r="Y54" s="15"/>
    </row>
    <row r="55" spans="1:25" ht="15.5" x14ac:dyDescent="0.35">
      <c r="A55" s="36" t="s">
        <v>281</v>
      </c>
      <c r="B55" s="37" t="s">
        <v>282</v>
      </c>
      <c r="C55" s="174" t="s">
        <v>283</v>
      </c>
      <c r="D55" s="171">
        <v>0.253</v>
      </c>
      <c r="E55" s="69">
        <v>0.4</v>
      </c>
      <c r="F55" s="55">
        <v>0.25800000000000001</v>
      </c>
      <c r="G55" s="40">
        <v>0</v>
      </c>
      <c r="H55" s="50" t="s">
        <v>110</v>
      </c>
      <c r="I55" s="43" t="s">
        <v>56</v>
      </c>
      <c r="J55" s="43" t="s">
        <v>284</v>
      </c>
      <c r="K55" s="38" t="s">
        <v>163</v>
      </c>
      <c r="L55" s="43" t="s">
        <v>164</v>
      </c>
      <c r="M55" s="70" t="s">
        <v>205</v>
      </c>
      <c r="N55" s="47" t="s">
        <v>206</v>
      </c>
      <c r="O55" s="44">
        <v>4</v>
      </c>
      <c r="P55" s="44">
        <v>11</v>
      </c>
      <c r="Q55" s="38">
        <v>2022</v>
      </c>
      <c r="R55" s="35"/>
      <c r="S55" s="15"/>
      <c r="T55" s="15"/>
      <c r="U55" s="15"/>
      <c r="V55" s="15"/>
      <c r="W55" s="15"/>
      <c r="X55" s="15"/>
      <c r="Y55" s="15"/>
    </row>
    <row r="56" spans="1:25" ht="15.5" x14ac:dyDescent="0.35">
      <c r="A56" s="36" t="s">
        <v>285</v>
      </c>
      <c r="B56" s="37" t="s">
        <v>286</v>
      </c>
      <c r="C56" s="174" t="s">
        <v>287</v>
      </c>
      <c r="D56" s="171">
        <v>0.32</v>
      </c>
      <c r="E56" s="69">
        <v>0.45</v>
      </c>
      <c r="F56" s="55">
        <v>0</v>
      </c>
      <c r="G56" s="40">
        <f t="shared" si="3"/>
        <v>0.71111111111111103</v>
      </c>
      <c r="H56" s="50" t="s">
        <v>110</v>
      </c>
      <c r="I56" s="43" t="s">
        <v>56</v>
      </c>
      <c r="J56" s="43" t="s">
        <v>284</v>
      </c>
      <c r="K56" s="38" t="s">
        <v>163</v>
      </c>
      <c r="L56" s="43" t="s">
        <v>164</v>
      </c>
      <c r="M56" s="70" t="s">
        <v>205</v>
      </c>
      <c r="N56" s="47" t="s">
        <v>206</v>
      </c>
      <c r="O56" s="44">
        <v>4</v>
      </c>
      <c r="P56" s="44">
        <v>11</v>
      </c>
      <c r="Q56" s="38">
        <v>2021</v>
      </c>
      <c r="R56" s="35"/>
      <c r="S56" s="15"/>
      <c r="T56" s="15"/>
      <c r="U56" s="15"/>
      <c r="V56" s="15"/>
      <c r="W56" s="15"/>
      <c r="X56" s="15"/>
      <c r="Y56" s="15"/>
    </row>
    <row r="57" spans="1:25" ht="15.5" x14ac:dyDescent="0.35">
      <c r="A57" s="36" t="s">
        <v>288</v>
      </c>
      <c r="B57" s="37" t="s">
        <v>289</v>
      </c>
      <c r="C57" s="174" t="s">
        <v>290</v>
      </c>
      <c r="D57" s="157">
        <v>532</v>
      </c>
      <c r="E57" s="46" t="s">
        <v>184</v>
      </c>
      <c r="F57" s="46">
        <v>529</v>
      </c>
      <c r="G57" s="40">
        <v>1</v>
      </c>
      <c r="H57" s="50" t="s">
        <v>110</v>
      </c>
      <c r="I57" s="59" t="s">
        <v>56</v>
      </c>
      <c r="J57" s="43" t="s">
        <v>291</v>
      </c>
      <c r="K57" s="38" t="s">
        <v>292</v>
      </c>
      <c r="L57" s="38" t="s">
        <v>292</v>
      </c>
      <c r="M57" s="44" t="s">
        <v>263</v>
      </c>
      <c r="N57" s="60"/>
      <c r="O57" s="44">
        <v>4</v>
      </c>
      <c r="P57" s="44">
        <v>11</v>
      </c>
      <c r="Q57" s="38">
        <v>2022</v>
      </c>
      <c r="R57" s="35"/>
      <c r="S57" s="15"/>
      <c r="T57" s="15"/>
      <c r="U57" s="15"/>
      <c r="V57" s="15"/>
      <c r="W57" s="15"/>
      <c r="X57" s="15"/>
      <c r="Y57" s="15"/>
    </row>
    <row r="58" spans="1:25" ht="15.5" x14ac:dyDescent="0.35">
      <c r="A58" s="36"/>
      <c r="B58" s="56" t="s">
        <v>53</v>
      </c>
      <c r="C58" s="66" t="s">
        <v>293</v>
      </c>
      <c r="D58" s="67"/>
      <c r="E58" s="67"/>
      <c r="F58" s="68"/>
      <c r="G58" s="58">
        <f>SUM(G59:G69)/9*15</f>
        <v>3.9123097001763671</v>
      </c>
      <c r="H58" s="59"/>
      <c r="I58" s="59"/>
      <c r="J58" s="59"/>
      <c r="K58" s="59"/>
      <c r="L58" s="59"/>
      <c r="M58" s="59"/>
      <c r="N58" s="60"/>
      <c r="O58" s="60"/>
      <c r="P58" s="60"/>
      <c r="Q58" s="60"/>
      <c r="R58" s="35"/>
      <c r="S58" s="15"/>
      <c r="T58" s="15"/>
      <c r="U58" s="15"/>
      <c r="V58" s="15"/>
      <c r="W58" s="15"/>
      <c r="X58" s="15"/>
      <c r="Y58" s="15"/>
    </row>
    <row r="59" spans="1:25" ht="30" customHeight="1" x14ac:dyDescent="0.35">
      <c r="A59" s="36" t="s">
        <v>294</v>
      </c>
      <c r="B59" s="37" t="s">
        <v>295</v>
      </c>
      <c r="C59" s="175" t="s">
        <v>296</v>
      </c>
      <c r="D59" s="144">
        <v>0.20300000000000001</v>
      </c>
      <c r="E59" s="69">
        <v>0.75</v>
      </c>
      <c r="F59" s="39">
        <v>0.45979999999999999</v>
      </c>
      <c r="G59" s="40">
        <v>0</v>
      </c>
      <c r="H59" s="50" t="s">
        <v>110</v>
      </c>
      <c r="I59" s="59" t="s">
        <v>40</v>
      </c>
      <c r="J59" s="43" t="s">
        <v>297</v>
      </c>
      <c r="K59" s="38" t="s">
        <v>163</v>
      </c>
      <c r="L59" s="43" t="s">
        <v>298</v>
      </c>
      <c r="M59" s="44" t="s">
        <v>205</v>
      </c>
      <c r="N59" s="43"/>
      <c r="O59" s="44">
        <v>10</v>
      </c>
      <c r="P59" s="44">
        <v>16</v>
      </c>
      <c r="Q59" s="38">
        <v>2021</v>
      </c>
      <c r="R59" s="35"/>
      <c r="S59" s="15"/>
      <c r="T59" s="15"/>
      <c r="U59" s="15"/>
      <c r="V59" s="15"/>
      <c r="W59" s="15"/>
      <c r="X59" s="15"/>
      <c r="Y59" s="15"/>
    </row>
    <row r="60" spans="1:25" ht="15.5" x14ac:dyDescent="0.35">
      <c r="A60" s="36" t="s">
        <v>299</v>
      </c>
      <c r="B60" s="37" t="s">
        <v>300</v>
      </c>
      <c r="C60" s="174" t="s">
        <v>301</v>
      </c>
      <c r="D60" s="61" t="s">
        <v>232</v>
      </c>
      <c r="E60" s="69">
        <v>0.67</v>
      </c>
      <c r="F60" s="69">
        <v>0</v>
      </c>
      <c r="G60" s="64"/>
      <c r="H60" s="50" t="s">
        <v>110</v>
      </c>
      <c r="I60" s="59" t="s">
        <v>40</v>
      </c>
      <c r="J60" s="43" t="s">
        <v>302</v>
      </c>
      <c r="K60" s="43" t="s">
        <v>303</v>
      </c>
      <c r="L60" s="43" t="s">
        <v>303</v>
      </c>
      <c r="M60" s="44" t="s">
        <v>205</v>
      </c>
      <c r="N60" s="43"/>
      <c r="O60" s="44">
        <v>10</v>
      </c>
      <c r="P60" s="44">
        <v>16</v>
      </c>
      <c r="Q60" s="38">
        <v>2022</v>
      </c>
      <c r="R60" s="35"/>
      <c r="S60" s="15"/>
      <c r="T60" s="15"/>
      <c r="U60" s="15"/>
      <c r="V60" s="15"/>
      <c r="W60" s="15"/>
      <c r="X60" s="15"/>
      <c r="Y60" s="15"/>
    </row>
    <row r="61" spans="1:25" ht="15.5" x14ac:dyDescent="0.35">
      <c r="A61" s="36" t="s">
        <v>304</v>
      </c>
      <c r="B61" s="37" t="s">
        <v>305</v>
      </c>
      <c r="C61" s="174" t="s">
        <v>592</v>
      </c>
      <c r="D61" s="145">
        <v>2.5999999999999999E-2</v>
      </c>
      <c r="E61" s="69">
        <v>0.15</v>
      </c>
      <c r="F61" s="69">
        <v>0</v>
      </c>
      <c r="G61" s="40">
        <f>1-(D61-E61)/(F61-E61)</f>
        <v>0.17333333333333334</v>
      </c>
      <c r="H61" s="50" t="s">
        <v>110</v>
      </c>
      <c r="I61" s="59" t="s">
        <v>56</v>
      </c>
      <c r="J61" s="43" t="s">
        <v>306</v>
      </c>
      <c r="K61" s="38" t="s">
        <v>163</v>
      </c>
      <c r="L61" s="43" t="s">
        <v>164</v>
      </c>
      <c r="M61" s="44" t="s">
        <v>205</v>
      </c>
      <c r="N61" s="47" t="s">
        <v>206</v>
      </c>
      <c r="O61" s="44">
        <v>10</v>
      </c>
      <c r="P61" s="44">
        <v>16</v>
      </c>
      <c r="Q61" s="38">
        <v>2022</v>
      </c>
      <c r="R61" s="35"/>
      <c r="S61" s="15"/>
      <c r="T61" s="15"/>
      <c r="U61" s="15"/>
      <c r="V61" s="15"/>
      <c r="W61" s="15"/>
      <c r="X61" s="15"/>
      <c r="Y61" s="15"/>
    </row>
    <row r="62" spans="1:25" ht="15.5" x14ac:dyDescent="0.35">
      <c r="A62" s="36" t="s">
        <v>307</v>
      </c>
      <c r="B62" s="37" t="s">
        <v>308</v>
      </c>
      <c r="C62" s="174" t="s">
        <v>309</v>
      </c>
      <c r="D62" s="159" t="s">
        <v>267</v>
      </c>
      <c r="E62" s="46" t="s">
        <v>268</v>
      </c>
      <c r="F62" s="46" t="s">
        <v>219</v>
      </c>
      <c r="G62" s="64"/>
      <c r="H62" s="50" t="s">
        <v>110</v>
      </c>
      <c r="I62" s="59" t="s">
        <v>40</v>
      </c>
      <c r="J62" s="43" t="s">
        <v>310</v>
      </c>
      <c r="K62" s="38" t="s">
        <v>163</v>
      </c>
      <c r="L62" s="43" t="s">
        <v>270</v>
      </c>
      <c r="M62" s="44" t="s">
        <v>223</v>
      </c>
      <c r="N62" s="43"/>
      <c r="O62" s="44">
        <v>10</v>
      </c>
      <c r="P62" s="44">
        <v>16</v>
      </c>
      <c r="Q62" s="38">
        <v>2021</v>
      </c>
      <c r="R62" s="35"/>
      <c r="S62" s="15"/>
      <c r="T62" s="15"/>
      <c r="U62" s="15"/>
      <c r="V62" s="15"/>
      <c r="W62" s="15"/>
      <c r="X62" s="15"/>
      <c r="Y62" s="15"/>
    </row>
    <row r="63" spans="1:25" ht="15.5" x14ac:dyDescent="0.35">
      <c r="A63" s="36" t="s">
        <v>311</v>
      </c>
      <c r="B63" s="37" t="s">
        <v>312</v>
      </c>
      <c r="C63" s="174" t="s">
        <v>313</v>
      </c>
      <c r="D63" s="173">
        <v>0.59</v>
      </c>
      <c r="E63" s="69">
        <v>0.5</v>
      </c>
      <c r="F63" s="48">
        <v>0</v>
      </c>
      <c r="G63" s="40">
        <v>1</v>
      </c>
      <c r="H63" s="50" t="s">
        <v>110</v>
      </c>
      <c r="I63" s="59" t="s">
        <v>40</v>
      </c>
      <c r="J63" s="43" t="s">
        <v>314</v>
      </c>
      <c r="K63" s="38" t="s">
        <v>163</v>
      </c>
      <c r="L63" s="43" t="s">
        <v>315</v>
      </c>
      <c r="M63" s="44" t="s">
        <v>205</v>
      </c>
      <c r="N63" s="43"/>
      <c r="O63" s="44">
        <v>10</v>
      </c>
      <c r="P63" s="44">
        <v>16</v>
      </c>
      <c r="Q63" s="38">
        <v>2021</v>
      </c>
      <c r="R63" s="35"/>
      <c r="S63" s="15"/>
      <c r="T63" s="15"/>
      <c r="U63" s="15"/>
      <c r="V63" s="15"/>
      <c r="W63" s="15"/>
      <c r="X63" s="15"/>
      <c r="Y63" s="15"/>
    </row>
    <row r="64" spans="1:25" ht="15.5" x14ac:dyDescent="0.35">
      <c r="A64" s="36" t="s">
        <v>316</v>
      </c>
      <c r="B64" s="37" t="s">
        <v>317</v>
      </c>
      <c r="C64" s="174" t="s">
        <v>318</v>
      </c>
      <c r="D64" s="162">
        <v>6</v>
      </c>
      <c r="E64" s="63">
        <v>25</v>
      </c>
      <c r="F64" s="71">
        <v>0</v>
      </c>
      <c r="G64" s="40">
        <f t="shared" ref="G64:G116" si="4">1-(D64-E64)/(F64-E64)</f>
        <v>0.24</v>
      </c>
      <c r="H64" s="50" t="s">
        <v>110</v>
      </c>
      <c r="I64" s="59" t="s">
        <v>56</v>
      </c>
      <c r="J64" s="43" t="s">
        <v>319</v>
      </c>
      <c r="K64" s="38" t="s">
        <v>320</v>
      </c>
      <c r="L64" s="43" t="s">
        <v>321</v>
      </c>
      <c r="M64" s="44" t="s">
        <v>322</v>
      </c>
      <c r="N64" s="43"/>
      <c r="O64" s="44">
        <v>10</v>
      </c>
      <c r="P64" s="44">
        <v>16</v>
      </c>
      <c r="Q64" s="38">
        <v>2022</v>
      </c>
      <c r="R64" s="35"/>
      <c r="S64" s="15"/>
      <c r="T64" s="15"/>
      <c r="U64" s="15"/>
      <c r="V64" s="15"/>
      <c r="W64" s="15"/>
      <c r="X64" s="15"/>
      <c r="Y64" s="15"/>
    </row>
    <row r="65" spans="1:25" ht="15.5" x14ac:dyDescent="0.35">
      <c r="A65" s="36" t="s">
        <v>323</v>
      </c>
      <c r="B65" s="37" t="s">
        <v>324</v>
      </c>
      <c r="C65" s="174" t="s">
        <v>325</v>
      </c>
      <c r="D65" s="155">
        <v>42364</v>
      </c>
      <c r="E65" s="63">
        <v>50000</v>
      </c>
      <c r="F65" s="71">
        <v>0</v>
      </c>
      <c r="G65" s="40">
        <f t="shared" si="4"/>
        <v>0.84728000000000003</v>
      </c>
      <c r="H65" s="50" t="s">
        <v>110</v>
      </c>
      <c r="I65" s="59" t="s">
        <v>56</v>
      </c>
      <c r="J65" s="43" t="s">
        <v>306</v>
      </c>
      <c r="K65" s="38" t="s">
        <v>326</v>
      </c>
      <c r="L65" s="43" t="s">
        <v>327</v>
      </c>
      <c r="M65" s="44" t="s">
        <v>236</v>
      </c>
      <c r="N65" s="43"/>
      <c r="O65" s="44">
        <v>8</v>
      </c>
      <c r="P65" s="44">
        <v>10</v>
      </c>
      <c r="Q65" s="38">
        <v>2021</v>
      </c>
      <c r="R65" s="35"/>
      <c r="S65" s="15"/>
      <c r="T65" s="15"/>
      <c r="U65" s="15"/>
      <c r="V65" s="15"/>
      <c r="W65" s="15"/>
      <c r="X65" s="15"/>
      <c r="Y65" s="15"/>
    </row>
    <row r="66" spans="1:25" ht="15.5" x14ac:dyDescent="0.35">
      <c r="A66" s="36" t="s">
        <v>328</v>
      </c>
      <c r="B66" s="37" t="s">
        <v>329</v>
      </c>
      <c r="C66" s="174" t="s">
        <v>330</v>
      </c>
      <c r="D66" s="156">
        <v>4.5999999999999999E-2</v>
      </c>
      <c r="E66" s="69">
        <v>0.01</v>
      </c>
      <c r="F66" s="55">
        <v>4.2999999999999997E-2</v>
      </c>
      <c r="G66" s="40">
        <v>0</v>
      </c>
      <c r="H66" s="41" t="s">
        <v>39</v>
      </c>
      <c r="I66" s="43" t="s">
        <v>56</v>
      </c>
      <c r="J66" s="43" t="s">
        <v>306</v>
      </c>
      <c r="K66" s="38" t="s">
        <v>163</v>
      </c>
      <c r="L66" s="43" t="s">
        <v>164</v>
      </c>
      <c r="M66" s="44" t="s">
        <v>205</v>
      </c>
      <c r="N66" s="47" t="s">
        <v>331</v>
      </c>
      <c r="O66" s="44">
        <v>16</v>
      </c>
      <c r="P66" s="44">
        <v>10</v>
      </c>
      <c r="Q66" s="38">
        <v>2022</v>
      </c>
      <c r="R66" s="35"/>
      <c r="S66" s="15"/>
      <c r="T66" s="15"/>
      <c r="U66" s="15"/>
      <c r="V66" s="15"/>
      <c r="W66" s="15"/>
      <c r="X66" s="15"/>
      <c r="Y66" s="15"/>
    </row>
    <row r="67" spans="1:25" ht="15.5" x14ac:dyDescent="0.35">
      <c r="A67" s="36" t="s">
        <v>332</v>
      </c>
      <c r="B67" s="37" t="s">
        <v>333</v>
      </c>
      <c r="C67" s="174" t="s">
        <v>334</v>
      </c>
      <c r="D67" s="156">
        <v>0.14199999999999999</v>
      </c>
      <c r="E67" s="69">
        <v>0.35</v>
      </c>
      <c r="F67" s="55">
        <v>0.17599999999999999</v>
      </c>
      <c r="G67" s="40">
        <v>0</v>
      </c>
      <c r="H67" s="50" t="s">
        <v>110</v>
      </c>
      <c r="I67" s="43" t="s">
        <v>56</v>
      </c>
      <c r="J67" s="43" t="s">
        <v>335</v>
      </c>
      <c r="K67" s="38" t="s">
        <v>163</v>
      </c>
      <c r="L67" s="43" t="s">
        <v>164</v>
      </c>
      <c r="M67" s="44" t="s">
        <v>205</v>
      </c>
      <c r="N67" s="47" t="s">
        <v>331</v>
      </c>
      <c r="O67" s="44">
        <v>16</v>
      </c>
      <c r="P67" s="44">
        <v>10</v>
      </c>
      <c r="Q67" s="38">
        <v>2022</v>
      </c>
      <c r="R67" s="35"/>
      <c r="S67" s="15"/>
      <c r="T67" s="15"/>
      <c r="U67" s="15"/>
      <c r="V67" s="15"/>
      <c r="W67" s="15"/>
      <c r="X67" s="15"/>
      <c r="Y67" s="15"/>
    </row>
    <row r="68" spans="1:25" ht="15.5" x14ac:dyDescent="0.35">
      <c r="A68" s="36" t="s">
        <v>336</v>
      </c>
      <c r="B68" s="37" t="s">
        <v>337</v>
      </c>
      <c r="C68" s="174" t="s">
        <v>338</v>
      </c>
      <c r="D68" s="157">
        <v>1137</v>
      </c>
      <c r="E68" s="63">
        <v>2000</v>
      </c>
      <c r="F68" s="46">
        <v>1055</v>
      </c>
      <c r="G68" s="40">
        <f t="shared" si="4"/>
        <v>8.6772486772486723E-2</v>
      </c>
      <c r="H68" s="50" t="s">
        <v>110</v>
      </c>
      <c r="I68" s="43" t="s">
        <v>56</v>
      </c>
      <c r="J68" s="43" t="s">
        <v>335</v>
      </c>
      <c r="K68" s="38" t="s">
        <v>163</v>
      </c>
      <c r="L68" s="43" t="s">
        <v>339</v>
      </c>
      <c r="M68" s="44" t="s">
        <v>340</v>
      </c>
      <c r="N68" s="43"/>
      <c r="O68" s="44">
        <v>10</v>
      </c>
      <c r="P68" s="44">
        <v>16</v>
      </c>
      <c r="Q68" s="38">
        <v>2022</v>
      </c>
      <c r="R68" s="35"/>
      <c r="S68" s="15"/>
      <c r="T68" s="15"/>
      <c r="U68" s="15"/>
      <c r="V68" s="15"/>
      <c r="W68" s="15"/>
      <c r="X68" s="15"/>
      <c r="Y68" s="15"/>
    </row>
    <row r="69" spans="1:25" ht="15.5" x14ac:dyDescent="0.35">
      <c r="A69" s="36" t="s">
        <v>341</v>
      </c>
      <c r="B69" s="37" t="s">
        <v>342</v>
      </c>
      <c r="C69" s="174" t="s">
        <v>343</v>
      </c>
      <c r="D69" s="158">
        <v>0.4647</v>
      </c>
      <c r="E69" s="69">
        <v>0.9</v>
      </c>
      <c r="F69" s="69">
        <v>0.49299999999999999</v>
      </c>
      <c r="G69" s="40">
        <v>0</v>
      </c>
      <c r="H69" s="50" t="s">
        <v>110</v>
      </c>
      <c r="I69" s="59" t="s">
        <v>56</v>
      </c>
      <c r="J69" s="43" t="s">
        <v>306</v>
      </c>
      <c r="K69" s="38" t="s">
        <v>163</v>
      </c>
      <c r="L69" s="43" t="s">
        <v>163</v>
      </c>
      <c r="M69" s="44" t="s">
        <v>205</v>
      </c>
      <c r="N69" s="43"/>
      <c r="O69" s="44">
        <v>10</v>
      </c>
      <c r="P69" s="44">
        <v>16</v>
      </c>
      <c r="Q69" s="38">
        <v>2022</v>
      </c>
      <c r="R69" s="35"/>
      <c r="S69" s="15"/>
      <c r="T69" s="15"/>
      <c r="U69" s="15"/>
      <c r="V69" s="15"/>
      <c r="W69" s="15"/>
      <c r="X69" s="15"/>
      <c r="Y69" s="15"/>
    </row>
    <row r="70" spans="1:25" ht="15.5" x14ac:dyDescent="0.35">
      <c r="A70" s="36"/>
      <c r="B70" s="56" t="s">
        <v>59</v>
      </c>
      <c r="C70" s="66" t="s">
        <v>344</v>
      </c>
      <c r="D70" s="67"/>
      <c r="E70" s="67"/>
      <c r="F70" s="68"/>
      <c r="G70" s="58">
        <f>SUM(G71:G94)/18*15</f>
        <v>2.1567829913454264</v>
      </c>
      <c r="H70" s="59"/>
      <c r="I70" s="59"/>
      <c r="J70" s="59"/>
      <c r="K70" s="59"/>
      <c r="L70" s="59"/>
      <c r="M70" s="59"/>
      <c r="N70" s="60"/>
      <c r="O70" s="60"/>
      <c r="P70" s="60"/>
      <c r="Q70" s="60"/>
      <c r="R70" s="35"/>
      <c r="S70" s="15"/>
      <c r="T70" s="15"/>
      <c r="U70" s="15"/>
      <c r="V70" s="15"/>
      <c r="W70" s="15"/>
      <c r="X70" s="15"/>
      <c r="Y70" s="15"/>
    </row>
    <row r="71" spans="1:25" ht="15.5" x14ac:dyDescent="0.35">
      <c r="A71" s="72" t="s">
        <v>345</v>
      </c>
      <c r="B71" s="37" t="s">
        <v>346</v>
      </c>
      <c r="C71" s="38" t="s">
        <v>347</v>
      </c>
      <c r="D71" s="156">
        <v>0.19189999999999999</v>
      </c>
      <c r="E71" s="69">
        <v>0.35</v>
      </c>
      <c r="F71" s="39">
        <v>0.23499999999999999</v>
      </c>
      <c r="G71" s="40">
        <v>0</v>
      </c>
      <c r="H71" s="50" t="s">
        <v>110</v>
      </c>
      <c r="I71" s="43" t="s">
        <v>40</v>
      </c>
      <c r="J71" s="43" t="s">
        <v>348</v>
      </c>
      <c r="K71" s="38" t="s">
        <v>349</v>
      </c>
      <c r="L71" s="43" t="s">
        <v>164</v>
      </c>
      <c r="M71" s="44" t="s">
        <v>205</v>
      </c>
      <c r="N71" s="73" t="s">
        <v>350</v>
      </c>
      <c r="O71" s="44">
        <v>4</v>
      </c>
      <c r="P71" s="44">
        <v>10</v>
      </c>
      <c r="Q71" s="38">
        <v>2020</v>
      </c>
      <c r="R71" s="35"/>
      <c r="S71" s="15"/>
      <c r="T71" s="15"/>
      <c r="U71" s="15"/>
      <c r="V71" s="15"/>
      <c r="W71" s="15"/>
      <c r="X71" s="15"/>
      <c r="Y71" s="15"/>
    </row>
    <row r="72" spans="1:25" ht="15.5" x14ac:dyDescent="0.35">
      <c r="A72" s="72" t="s">
        <v>351</v>
      </c>
      <c r="B72" s="37" t="s">
        <v>352</v>
      </c>
      <c r="C72" s="38" t="s">
        <v>353</v>
      </c>
      <c r="D72" s="156">
        <v>0.155</v>
      </c>
      <c r="E72" s="69">
        <v>0.35</v>
      </c>
      <c r="F72" s="39">
        <v>0.193</v>
      </c>
      <c r="G72" s="40">
        <v>0</v>
      </c>
      <c r="H72" s="50" t="s">
        <v>110</v>
      </c>
      <c r="I72" s="43" t="s">
        <v>40</v>
      </c>
      <c r="J72" s="43" t="s">
        <v>348</v>
      </c>
      <c r="K72" s="38" t="s">
        <v>349</v>
      </c>
      <c r="L72" s="43" t="s">
        <v>164</v>
      </c>
      <c r="M72" s="44" t="s">
        <v>205</v>
      </c>
      <c r="N72" s="73" t="s">
        <v>350</v>
      </c>
      <c r="O72" s="44">
        <v>4</v>
      </c>
      <c r="P72" s="44">
        <v>10</v>
      </c>
      <c r="Q72" s="38">
        <v>2020</v>
      </c>
      <c r="R72" s="35"/>
      <c r="S72" s="15"/>
      <c r="T72" s="15"/>
      <c r="U72" s="15"/>
      <c r="V72" s="15"/>
      <c r="W72" s="15"/>
      <c r="X72" s="15"/>
      <c r="Y72" s="15"/>
    </row>
    <row r="73" spans="1:25" ht="15.5" x14ac:dyDescent="0.35">
      <c r="A73" s="72" t="s">
        <v>354</v>
      </c>
      <c r="B73" s="37" t="s">
        <v>355</v>
      </c>
      <c r="C73" s="38" t="s">
        <v>356</v>
      </c>
      <c r="D73" s="156">
        <v>0.23139999999999999</v>
      </c>
      <c r="E73" s="69">
        <v>0.35</v>
      </c>
      <c r="F73" s="39">
        <v>0.27500000000000002</v>
      </c>
      <c r="G73" s="40">
        <v>0</v>
      </c>
      <c r="H73" s="50" t="s">
        <v>110</v>
      </c>
      <c r="I73" s="43" t="s">
        <v>40</v>
      </c>
      <c r="J73" s="43" t="s">
        <v>348</v>
      </c>
      <c r="K73" s="38" t="s">
        <v>349</v>
      </c>
      <c r="L73" s="43" t="s">
        <v>164</v>
      </c>
      <c r="M73" s="44" t="s">
        <v>205</v>
      </c>
      <c r="N73" s="73" t="s">
        <v>350</v>
      </c>
      <c r="O73" s="44">
        <v>4</v>
      </c>
      <c r="P73" s="44">
        <v>10</v>
      </c>
      <c r="Q73" s="38">
        <v>2020</v>
      </c>
      <c r="R73" s="35"/>
      <c r="S73" s="15"/>
      <c r="T73" s="15"/>
      <c r="U73" s="15"/>
      <c r="V73" s="15"/>
      <c r="W73" s="15"/>
      <c r="X73" s="15"/>
      <c r="Y73" s="15"/>
    </row>
    <row r="74" spans="1:25" ht="30" customHeight="1" x14ac:dyDescent="0.35">
      <c r="A74" s="72" t="s">
        <v>357</v>
      </c>
      <c r="B74" s="37" t="s">
        <v>358</v>
      </c>
      <c r="C74" s="62" t="s">
        <v>359</v>
      </c>
      <c r="D74" s="159" t="s">
        <v>232</v>
      </c>
      <c r="E74" s="69">
        <v>0.5</v>
      </c>
      <c r="F74" s="46">
        <v>0</v>
      </c>
      <c r="G74" s="65"/>
      <c r="H74" s="50" t="s">
        <v>110</v>
      </c>
      <c r="I74" s="42" t="s">
        <v>40</v>
      </c>
      <c r="J74" s="43" t="s">
        <v>360</v>
      </c>
      <c r="K74" s="38" t="s">
        <v>349</v>
      </c>
      <c r="L74" s="43" t="s">
        <v>164</v>
      </c>
      <c r="M74" s="44" t="s">
        <v>205</v>
      </c>
      <c r="N74" s="43"/>
      <c r="O74" s="44">
        <v>1</v>
      </c>
      <c r="P74" s="44">
        <v>10</v>
      </c>
      <c r="Q74" s="38">
        <v>2021</v>
      </c>
      <c r="R74" s="35"/>
      <c r="S74" s="15"/>
      <c r="T74" s="15"/>
      <c r="U74" s="15"/>
      <c r="V74" s="15"/>
      <c r="W74" s="15"/>
      <c r="X74" s="15"/>
      <c r="Y74" s="15"/>
    </row>
    <row r="75" spans="1:25" ht="30" customHeight="1" x14ac:dyDescent="0.35">
      <c r="A75" s="72" t="s">
        <v>361</v>
      </c>
      <c r="B75" s="37" t="s">
        <v>362</v>
      </c>
      <c r="C75" s="62" t="s">
        <v>363</v>
      </c>
      <c r="D75" s="159" t="s">
        <v>232</v>
      </c>
      <c r="E75" s="69">
        <v>0.5</v>
      </c>
      <c r="F75" s="46">
        <v>0</v>
      </c>
      <c r="G75" s="65"/>
      <c r="H75" s="50" t="s">
        <v>110</v>
      </c>
      <c r="I75" s="42" t="s">
        <v>40</v>
      </c>
      <c r="J75" s="43" t="s">
        <v>360</v>
      </c>
      <c r="K75" s="38" t="s">
        <v>349</v>
      </c>
      <c r="L75" s="43" t="s">
        <v>164</v>
      </c>
      <c r="M75" s="44" t="s">
        <v>205</v>
      </c>
      <c r="N75" s="43"/>
      <c r="O75" s="44">
        <v>1</v>
      </c>
      <c r="P75" s="44">
        <v>10</v>
      </c>
      <c r="Q75" s="38">
        <v>2021</v>
      </c>
      <c r="R75" s="35"/>
      <c r="S75" s="15"/>
      <c r="T75" s="15"/>
      <c r="U75" s="15"/>
      <c r="V75" s="15"/>
      <c r="W75" s="15"/>
      <c r="X75" s="15"/>
      <c r="Y75" s="15"/>
    </row>
    <row r="76" spans="1:25" ht="30" customHeight="1" x14ac:dyDescent="0.35">
      <c r="A76" s="72" t="s">
        <v>364</v>
      </c>
      <c r="B76" s="37" t="s">
        <v>365</v>
      </c>
      <c r="C76" s="62" t="s">
        <v>366</v>
      </c>
      <c r="D76" s="159" t="s">
        <v>232</v>
      </c>
      <c r="E76" s="69">
        <v>0.5</v>
      </c>
      <c r="F76" s="46">
        <v>0</v>
      </c>
      <c r="G76" s="65"/>
      <c r="H76" s="50" t="s">
        <v>110</v>
      </c>
      <c r="I76" s="42" t="s">
        <v>40</v>
      </c>
      <c r="J76" s="43" t="s">
        <v>360</v>
      </c>
      <c r="K76" s="38" t="s">
        <v>349</v>
      </c>
      <c r="L76" s="43" t="s">
        <v>164</v>
      </c>
      <c r="M76" s="44" t="s">
        <v>205</v>
      </c>
      <c r="N76" s="43"/>
      <c r="O76" s="44">
        <v>1</v>
      </c>
      <c r="P76" s="44">
        <v>10</v>
      </c>
      <c r="Q76" s="38">
        <v>2021</v>
      </c>
      <c r="R76" s="35"/>
      <c r="S76" s="15"/>
      <c r="T76" s="15"/>
      <c r="U76" s="15"/>
      <c r="V76" s="15"/>
      <c r="W76" s="15"/>
      <c r="X76" s="15"/>
      <c r="Y76" s="15"/>
    </row>
    <row r="77" spans="1:25" ht="15.5" x14ac:dyDescent="0.35">
      <c r="A77" s="72" t="s">
        <v>367</v>
      </c>
      <c r="B77" s="37" t="s">
        <v>368</v>
      </c>
      <c r="C77" s="38" t="s">
        <v>369</v>
      </c>
      <c r="D77" s="160">
        <v>0.31</v>
      </c>
      <c r="E77" s="69">
        <v>0.5</v>
      </c>
      <c r="F77" s="39">
        <v>0.23100000000000001</v>
      </c>
      <c r="G77" s="40">
        <f t="shared" si="4"/>
        <v>0.29368029739776957</v>
      </c>
      <c r="H77" s="50" t="s">
        <v>110</v>
      </c>
      <c r="I77" s="43" t="s">
        <v>40</v>
      </c>
      <c r="J77" s="43" t="s">
        <v>370</v>
      </c>
      <c r="K77" s="38" t="s">
        <v>185</v>
      </c>
      <c r="L77" s="43" t="s">
        <v>186</v>
      </c>
      <c r="M77" s="44" t="s">
        <v>205</v>
      </c>
      <c r="N77" s="43"/>
      <c r="O77" s="44">
        <v>5</v>
      </c>
      <c r="P77" s="44">
        <v>8</v>
      </c>
      <c r="Q77" s="38">
        <v>2019</v>
      </c>
      <c r="R77" s="35"/>
      <c r="S77" s="15"/>
      <c r="T77" s="15"/>
      <c r="U77" s="15"/>
      <c r="V77" s="15"/>
      <c r="W77" s="15"/>
      <c r="X77" s="15"/>
      <c r="Y77" s="15"/>
    </row>
    <row r="78" spans="1:25" ht="30" customHeight="1" x14ac:dyDescent="0.35">
      <c r="A78" s="72" t="s">
        <v>371</v>
      </c>
      <c r="B78" s="37" t="s">
        <v>372</v>
      </c>
      <c r="C78" s="62" t="s">
        <v>373</v>
      </c>
      <c r="D78" s="159" t="s">
        <v>232</v>
      </c>
      <c r="E78" s="63">
        <v>15000</v>
      </c>
      <c r="F78" s="46">
        <v>0</v>
      </c>
      <c r="G78" s="74"/>
      <c r="H78" s="50" t="s">
        <v>110</v>
      </c>
      <c r="I78" s="42" t="s">
        <v>40</v>
      </c>
      <c r="J78" s="43" t="s">
        <v>374</v>
      </c>
      <c r="K78" s="38" t="s">
        <v>349</v>
      </c>
      <c r="L78" s="43" t="s">
        <v>375</v>
      </c>
      <c r="M78" s="44" t="s">
        <v>236</v>
      </c>
      <c r="N78" s="73" t="s">
        <v>350</v>
      </c>
      <c r="O78" s="44">
        <v>4</v>
      </c>
      <c r="P78" s="44">
        <v>8</v>
      </c>
      <c r="Q78" s="38">
        <v>2021</v>
      </c>
      <c r="R78" s="35"/>
      <c r="S78" s="15"/>
      <c r="T78" s="15"/>
      <c r="U78" s="15"/>
      <c r="V78" s="15"/>
      <c r="W78" s="15"/>
      <c r="X78" s="15"/>
      <c r="Y78" s="15"/>
    </row>
    <row r="79" spans="1:25" ht="30" customHeight="1" x14ac:dyDescent="0.35">
      <c r="A79" s="72" t="s">
        <v>376</v>
      </c>
      <c r="B79" s="37" t="s">
        <v>377</v>
      </c>
      <c r="C79" s="62" t="s">
        <v>378</v>
      </c>
      <c r="D79" s="159" t="s">
        <v>232</v>
      </c>
      <c r="E79" s="63">
        <v>7500</v>
      </c>
      <c r="F79" s="46">
        <v>0</v>
      </c>
      <c r="G79" s="74"/>
      <c r="H79" s="50" t="s">
        <v>110</v>
      </c>
      <c r="I79" s="42" t="s">
        <v>40</v>
      </c>
      <c r="J79" s="43" t="s">
        <v>374</v>
      </c>
      <c r="K79" s="38" t="s">
        <v>349</v>
      </c>
      <c r="L79" s="43" t="s">
        <v>375</v>
      </c>
      <c r="M79" s="44" t="s">
        <v>236</v>
      </c>
      <c r="N79" s="73" t="s">
        <v>350</v>
      </c>
      <c r="O79" s="44">
        <v>5</v>
      </c>
      <c r="P79" s="44">
        <v>8</v>
      </c>
      <c r="Q79" s="38">
        <v>2021</v>
      </c>
      <c r="R79" s="35"/>
      <c r="S79" s="15"/>
      <c r="T79" s="15"/>
      <c r="U79" s="15"/>
      <c r="V79" s="15"/>
      <c r="W79" s="15"/>
      <c r="X79" s="15"/>
      <c r="Y79" s="15"/>
    </row>
    <row r="80" spans="1:25" ht="30" customHeight="1" x14ac:dyDescent="0.35">
      <c r="A80" s="72" t="s">
        <v>379</v>
      </c>
      <c r="B80" s="37" t="s">
        <v>380</v>
      </c>
      <c r="C80" s="62" t="s">
        <v>381</v>
      </c>
      <c r="D80" s="159" t="s">
        <v>232</v>
      </c>
      <c r="E80" s="63">
        <v>7500</v>
      </c>
      <c r="F80" s="46">
        <v>0</v>
      </c>
      <c r="G80" s="74"/>
      <c r="H80" s="50" t="s">
        <v>110</v>
      </c>
      <c r="I80" s="42" t="s">
        <v>40</v>
      </c>
      <c r="J80" s="43" t="s">
        <v>374</v>
      </c>
      <c r="K80" s="38" t="s">
        <v>349</v>
      </c>
      <c r="L80" s="43" t="s">
        <v>375</v>
      </c>
      <c r="M80" s="44" t="s">
        <v>236</v>
      </c>
      <c r="N80" s="73" t="s">
        <v>350</v>
      </c>
      <c r="O80" s="44">
        <v>5</v>
      </c>
      <c r="P80" s="44">
        <v>8</v>
      </c>
      <c r="Q80" s="38">
        <v>2021</v>
      </c>
      <c r="R80" s="35"/>
      <c r="S80" s="15"/>
      <c r="T80" s="15"/>
      <c r="U80" s="15"/>
      <c r="V80" s="15"/>
      <c r="W80" s="15"/>
      <c r="X80" s="15"/>
      <c r="Y80" s="15"/>
    </row>
    <row r="81" spans="1:25" ht="15.5" x14ac:dyDescent="0.35">
      <c r="A81" s="72" t="s">
        <v>382</v>
      </c>
      <c r="B81" s="37" t="s">
        <v>383</v>
      </c>
      <c r="C81" s="38" t="s">
        <v>384</v>
      </c>
      <c r="D81" s="156">
        <v>0.39800000000000002</v>
      </c>
      <c r="E81" s="69">
        <v>0.75</v>
      </c>
      <c r="F81" s="48">
        <v>0.35699999999999998</v>
      </c>
      <c r="G81" s="40">
        <f t="shared" si="4"/>
        <v>0.10432569974554717</v>
      </c>
      <c r="H81" s="50" t="s">
        <v>110</v>
      </c>
      <c r="I81" s="43" t="s">
        <v>56</v>
      </c>
      <c r="J81" s="43" t="s">
        <v>385</v>
      </c>
      <c r="K81" s="38" t="s">
        <v>349</v>
      </c>
      <c r="L81" s="43" t="s">
        <v>164</v>
      </c>
      <c r="M81" s="44" t="s">
        <v>205</v>
      </c>
      <c r="N81" s="73" t="s">
        <v>350</v>
      </c>
      <c r="O81" s="44">
        <v>10</v>
      </c>
      <c r="P81" s="44">
        <v>8</v>
      </c>
      <c r="Q81" s="38">
        <v>2022</v>
      </c>
      <c r="R81" s="35"/>
      <c r="S81" s="15"/>
      <c r="T81" s="15"/>
      <c r="U81" s="15"/>
      <c r="V81" s="15"/>
      <c r="W81" s="15"/>
      <c r="X81" s="15"/>
      <c r="Y81" s="15"/>
    </row>
    <row r="82" spans="1:25" ht="15.5" x14ac:dyDescent="0.35">
      <c r="A82" s="72" t="s">
        <v>386</v>
      </c>
      <c r="B82" s="37" t="s">
        <v>387</v>
      </c>
      <c r="C82" s="38" t="s">
        <v>388</v>
      </c>
      <c r="D82" s="161">
        <v>22.5</v>
      </c>
      <c r="E82" s="75">
        <v>21.5</v>
      </c>
      <c r="F82" s="75">
        <v>22.5</v>
      </c>
      <c r="G82" s="40">
        <f t="shared" si="4"/>
        <v>0</v>
      </c>
      <c r="H82" s="41" t="s">
        <v>39</v>
      </c>
      <c r="I82" s="43" t="s">
        <v>56</v>
      </c>
      <c r="J82" s="43" t="s">
        <v>385</v>
      </c>
      <c r="K82" s="38" t="s">
        <v>349</v>
      </c>
      <c r="L82" s="43" t="s">
        <v>164</v>
      </c>
      <c r="M82" s="44" t="s">
        <v>389</v>
      </c>
      <c r="N82" s="73" t="s">
        <v>350</v>
      </c>
      <c r="O82" s="44">
        <v>10</v>
      </c>
      <c r="P82" s="44">
        <v>8</v>
      </c>
      <c r="Q82" s="38">
        <v>2022</v>
      </c>
      <c r="R82" s="35"/>
      <c r="S82" s="15"/>
      <c r="T82" s="15"/>
      <c r="U82" s="15"/>
      <c r="V82" s="15"/>
      <c r="W82" s="15"/>
      <c r="X82" s="15"/>
      <c r="Y82" s="15"/>
    </row>
    <row r="83" spans="1:25" ht="15.5" x14ac:dyDescent="0.35">
      <c r="A83" s="72" t="s">
        <v>390</v>
      </c>
      <c r="B83" s="37" t="s">
        <v>391</v>
      </c>
      <c r="C83" s="38" t="s">
        <v>392</v>
      </c>
      <c r="D83" s="156">
        <v>8.3000000000000004E-2</v>
      </c>
      <c r="E83" s="69">
        <v>0.25</v>
      </c>
      <c r="F83" s="39">
        <v>4.4999999999999998E-2</v>
      </c>
      <c r="G83" s="40">
        <f t="shared" si="4"/>
        <v>0.18536585365853675</v>
      </c>
      <c r="H83" s="50" t="s">
        <v>110</v>
      </c>
      <c r="I83" s="43" t="s">
        <v>56</v>
      </c>
      <c r="J83" s="43" t="s">
        <v>393</v>
      </c>
      <c r="K83" s="38" t="s">
        <v>349</v>
      </c>
      <c r="L83" s="43" t="s">
        <v>164</v>
      </c>
      <c r="M83" s="44" t="s">
        <v>205</v>
      </c>
      <c r="N83" s="73" t="s">
        <v>350</v>
      </c>
      <c r="O83" s="44">
        <v>4</v>
      </c>
      <c r="P83" s="44">
        <v>10</v>
      </c>
      <c r="Q83" s="38">
        <v>2022</v>
      </c>
      <c r="R83" s="35"/>
      <c r="S83" s="15"/>
      <c r="T83" s="15"/>
      <c r="U83" s="15"/>
      <c r="V83" s="15"/>
      <c r="W83" s="15"/>
      <c r="X83" s="15"/>
      <c r="Y83" s="15"/>
    </row>
    <row r="84" spans="1:25" ht="15.5" x14ac:dyDescent="0.35">
      <c r="A84" s="72" t="s">
        <v>394</v>
      </c>
      <c r="B84" s="37" t="s">
        <v>395</v>
      </c>
      <c r="C84" s="38" t="s">
        <v>396</v>
      </c>
      <c r="D84" s="156">
        <v>0.70699999999999996</v>
      </c>
      <c r="E84" s="69">
        <v>0.8</v>
      </c>
      <c r="F84" s="39">
        <v>0.65100000000000002</v>
      </c>
      <c r="G84" s="40">
        <f t="shared" si="4"/>
        <v>0.37583892617449621</v>
      </c>
      <c r="H84" s="50" t="s">
        <v>110</v>
      </c>
      <c r="I84" s="43" t="s">
        <v>56</v>
      </c>
      <c r="J84" s="43" t="s">
        <v>385</v>
      </c>
      <c r="K84" s="38" t="s">
        <v>349</v>
      </c>
      <c r="L84" s="43" t="s">
        <v>164</v>
      </c>
      <c r="M84" s="44" t="s">
        <v>205</v>
      </c>
      <c r="N84" s="73" t="s">
        <v>350</v>
      </c>
      <c r="O84" s="44">
        <v>8</v>
      </c>
      <c r="P84" s="44">
        <v>10</v>
      </c>
      <c r="Q84" s="38">
        <v>2022</v>
      </c>
      <c r="R84" s="35"/>
      <c r="S84" s="15"/>
      <c r="T84" s="15"/>
      <c r="U84" s="15"/>
      <c r="V84" s="15"/>
      <c r="W84" s="15"/>
      <c r="X84" s="15"/>
      <c r="Y84" s="15"/>
    </row>
    <row r="85" spans="1:25" ht="13.5" customHeight="1" x14ac:dyDescent="0.35">
      <c r="A85" s="72" t="s">
        <v>397</v>
      </c>
      <c r="B85" s="37" t="s">
        <v>398</v>
      </c>
      <c r="C85" s="38" t="s">
        <v>399</v>
      </c>
      <c r="D85" s="156">
        <v>0.24099999999999999</v>
      </c>
      <c r="E85" s="69">
        <v>0.6</v>
      </c>
      <c r="F85" s="39">
        <v>0.34399999999999997</v>
      </c>
      <c r="G85" s="40">
        <v>0</v>
      </c>
      <c r="H85" s="50" t="s">
        <v>110</v>
      </c>
      <c r="I85" s="43" t="s">
        <v>56</v>
      </c>
      <c r="J85" s="43" t="s">
        <v>385</v>
      </c>
      <c r="K85" s="38" t="s">
        <v>349</v>
      </c>
      <c r="L85" s="43" t="s">
        <v>164</v>
      </c>
      <c r="M85" s="44" t="s">
        <v>205</v>
      </c>
      <c r="N85" s="73" t="s">
        <v>350</v>
      </c>
      <c r="O85" s="44">
        <v>8</v>
      </c>
      <c r="P85" s="44">
        <v>10</v>
      </c>
      <c r="Q85" s="38">
        <v>2022</v>
      </c>
      <c r="R85" s="35"/>
      <c r="S85" s="15"/>
      <c r="T85" s="15"/>
      <c r="U85" s="15"/>
      <c r="V85" s="15"/>
      <c r="W85" s="15"/>
      <c r="X85" s="15"/>
      <c r="Y85" s="15"/>
    </row>
    <row r="86" spans="1:25" ht="15.5" x14ac:dyDescent="0.35">
      <c r="A86" s="72" t="s">
        <v>400</v>
      </c>
      <c r="B86" s="37" t="s">
        <v>401</v>
      </c>
      <c r="C86" s="38" t="s">
        <v>402</v>
      </c>
      <c r="D86" s="156">
        <v>0.6</v>
      </c>
      <c r="E86" s="69">
        <v>0.8</v>
      </c>
      <c r="F86" s="39">
        <v>0.41399999999999998</v>
      </c>
      <c r="G86" s="40">
        <f t="shared" si="4"/>
        <v>0.4818652849740932</v>
      </c>
      <c r="H86" s="50" t="s">
        <v>110</v>
      </c>
      <c r="I86" s="43" t="s">
        <v>56</v>
      </c>
      <c r="J86" s="43" t="s">
        <v>385</v>
      </c>
      <c r="K86" s="38" t="s">
        <v>349</v>
      </c>
      <c r="L86" s="43" t="s">
        <v>164</v>
      </c>
      <c r="M86" s="44" t="s">
        <v>205</v>
      </c>
      <c r="N86" s="73" t="s">
        <v>350</v>
      </c>
      <c r="O86" s="44">
        <v>8</v>
      </c>
      <c r="P86" s="44">
        <v>10</v>
      </c>
      <c r="Q86" s="38">
        <v>2022</v>
      </c>
      <c r="R86" s="35"/>
      <c r="S86" s="15"/>
      <c r="T86" s="15"/>
      <c r="U86" s="15"/>
      <c r="V86" s="15"/>
      <c r="W86" s="15"/>
      <c r="X86" s="15"/>
      <c r="Y86" s="15"/>
    </row>
    <row r="87" spans="1:25" ht="15.5" x14ac:dyDescent="0.35">
      <c r="A87" s="72" t="s">
        <v>403</v>
      </c>
      <c r="B87" s="37" t="s">
        <v>404</v>
      </c>
      <c r="C87" s="38" t="s">
        <v>588</v>
      </c>
      <c r="D87" s="146">
        <v>0.49399999999999999</v>
      </c>
      <c r="E87" s="69">
        <v>0.8</v>
      </c>
      <c r="F87" s="48">
        <v>0.63900000000000001</v>
      </c>
      <c r="G87" s="40">
        <v>0</v>
      </c>
      <c r="H87" s="50" t="s">
        <v>110</v>
      </c>
      <c r="I87" s="43" t="s">
        <v>56</v>
      </c>
      <c r="J87" s="43" t="s">
        <v>385</v>
      </c>
      <c r="K87" s="38" t="s">
        <v>349</v>
      </c>
      <c r="L87" s="43" t="s">
        <v>164</v>
      </c>
      <c r="M87" s="44" t="s">
        <v>205</v>
      </c>
      <c r="N87" s="73" t="s">
        <v>350</v>
      </c>
      <c r="O87" s="44">
        <v>8</v>
      </c>
      <c r="P87" s="44">
        <v>10</v>
      </c>
      <c r="Q87" s="38">
        <v>2021</v>
      </c>
      <c r="R87" s="35"/>
      <c r="S87" s="15"/>
      <c r="T87" s="15"/>
      <c r="U87" s="15"/>
      <c r="V87" s="15"/>
      <c r="W87" s="15"/>
      <c r="X87" s="15"/>
      <c r="Y87" s="15"/>
    </row>
    <row r="88" spans="1:25" ht="15.5" x14ac:dyDescent="0.35">
      <c r="A88" s="72" t="s">
        <v>405</v>
      </c>
      <c r="B88" s="37" t="s">
        <v>406</v>
      </c>
      <c r="C88" s="38" t="s">
        <v>407</v>
      </c>
      <c r="D88" s="162">
        <v>3326</v>
      </c>
      <c r="E88" s="63">
        <v>6000</v>
      </c>
      <c r="F88" s="63">
        <v>1708</v>
      </c>
      <c r="G88" s="40">
        <f t="shared" si="4"/>
        <v>0.37698042870456661</v>
      </c>
      <c r="H88" s="50" t="s">
        <v>110</v>
      </c>
      <c r="I88" s="59" t="s">
        <v>56</v>
      </c>
      <c r="J88" s="43" t="s">
        <v>291</v>
      </c>
      <c r="K88" s="38" t="s">
        <v>326</v>
      </c>
      <c r="L88" s="43" t="s">
        <v>327</v>
      </c>
      <c r="M88" s="44" t="s">
        <v>236</v>
      </c>
      <c r="N88" s="43"/>
      <c r="O88" s="44">
        <v>8</v>
      </c>
      <c r="P88" s="44">
        <v>10</v>
      </c>
      <c r="Q88" s="38">
        <v>2021</v>
      </c>
      <c r="R88" s="35"/>
      <c r="S88" s="15"/>
      <c r="T88" s="15"/>
      <c r="U88" s="15"/>
      <c r="V88" s="15"/>
      <c r="W88" s="15"/>
      <c r="X88" s="15"/>
      <c r="Y88" s="15"/>
    </row>
    <row r="89" spans="1:25" ht="15.5" x14ac:dyDescent="0.35">
      <c r="A89" s="72" t="s">
        <v>408</v>
      </c>
      <c r="B89" s="37" t="s">
        <v>409</v>
      </c>
      <c r="C89" s="38" t="s">
        <v>410</v>
      </c>
      <c r="D89" s="162">
        <v>1382</v>
      </c>
      <c r="E89" s="63">
        <v>5000</v>
      </c>
      <c r="F89" s="63">
        <v>576</v>
      </c>
      <c r="G89" s="40">
        <f t="shared" si="4"/>
        <v>0.18218806509945751</v>
      </c>
      <c r="H89" s="50" t="s">
        <v>110</v>
      </c>
      <c r="I89" s="59" t="s">
        <v>56</v>
      </c>
      <c r="J89" s="43" t="s">
        <v>291</v>
      </c>
      <c r="K89" s="38" t="s">
        <v>326</v>
      </c>
      <c r="L89" s="43" t="s">
        <v>327</v>
      </c>
      <c r="M89" s="44" t="s">
        <v>236</v>
      </c>
      <c r="N89" s="43"/>
      <c r="O89" s="44">
        <v>8</v>
      </c>
      <c r="P89" s="44">
        <v>10</v>
      </c>
      <c r="Q89" s="38">
        <v>2021</v>
      </c>
      <c r="R89" s="35"/>
      <c r="S89" s="15"/>
      <c r="T89" s="15"/>
      <c r="U89" s="15"/>
      <c r="V89" s="15"/>
      <c r="W89" s="15"/>
      <c r="X89" s="15"/>
      <c r="Y89" s="15"/>
    </row>
    <row r="90" spans="1:25" ht="15.5" x14ac:dyDescent="0.35">
      <c r="A90" s="72" t="s">
        <v>411</v>
      </c>
      <c r="B90" s="37" t="s">
        <v>412</v>
      </c>
      <c r="C90" s="38" t="s">
        <v>413</v>
      </c>
      <c r="D90" s="162">
        <v>279</v>
      </c>
      <c r="E90" s="76">
        <v>600</v>
      </c>
      <c r="F90" s="46">
        <v>157</v>
      </c>
      <c r="G90" s="40">
        <f t="shared" si="4"/>
        <v>0.27539503386004516</v>
      </c>
      <c r="H90" s="50" t="s">
        <v>110</v>
      </c>
      <c r="I90" s="59" t="s">
        <v>56</v>
      </c>
      <c r="J90" s="43" t="s">
        <v>291</v>
      </c>
      <c r="K90" s="38" t="s">
        <v>326</v>
      </c>
      <c r="L90" s="43" t="s">
        <v>327</v>
      </c>
      <c r="M90" s="44" t="s">
        <v>236</v>
      </c>
      <c r="N90" s="43"/>
      <c r="O90" s="44">
        <v>8</v>
      </c>
      <c r="P90" s="44">
        <v>10</v>
      </c>
      <c r="Q90" s="38">
        <v>2021</v>
      </c>
      <c r="R90" s="35"/>
      <c r="S90" s="15"/>
      <c r="T90" s="15"/>
      <c r="U90" s="15"/>
      <c r="V90" s="15"/>
      <c r="W90" s="15"/>
      <c r="X90" s="15"/>
      <c r="Y90" s="15"/>
    </row>
    <row r="91" spans="1:25" ht="15.5" x14ac:dyDescent="0.35">
      <c r="A91" s="72" t="s">
        <v>414</v>
      </c>
      <c r="B91" s="37" t="s">
        <v>415</v>
      </c>
      <c r="C91" s="38" t="s">
        <v>416</v>
      </c>
      <c r="D91" s="161">
        <v>23.6</v>
      </c>
      <c r="E91" s="46">
        <v>22.5</v>
      </c>
      <c r="F91" s="46">
        <v>24.1</v>
      </c>
      <c r="G91" s="40">
        <f t="shared" si="4"/>
        <v>0.31249999999999978</v>
      </c>
      <c r="H91" s="41" t="s">
        <v>39</v>
      </c>
      <c r="I91" s="43" t="s">
        <v>56</v>
      </c>
      <c r="J91" s="43" t="s">
        <v>291</v>
      </c>
      <c r="K91" s="77" t="s">
        <v>349</v>
      </c>
      <c r="L91" s="43" t="s">
        <v>164</v>
      </c>
      <c r="M91" s="44" t="s">
        <v>389</v>
      </c>
      <c r="N91" s="47" t="s">
        <v>331</v>
      </c>
      <c r="O91" s="44">
        <v>10</v>
      </c>
      <c r="P91" s="44">
        <v>8</v>
      </c>
      <c r="Q91" s="38">
        <v>2022</v>
      </c>
      <c r="R91" s="35"/>
      <c r="S91" s="15"/>
      <c r="T91" s="15"/>
      <c r="U91" s="15"/>
      <c r="V91" s="15"/>
      <c r="W91" s="15"/>
      <c r="X91" s="15"/>
      <c r="Y91" s="15"/>
    </row>
    <row r="92" spans="1:25" ht="15.5" x14ac:dyDescent="0.35">
      <c r="A92" s="72" t="s">
        <v>417</v>
      </c>
      <c r="B92" s="37" t="s">
        <v>418</v>
      </c>
      <c r="C92" s="38" t="s">
        <v>419</v>
      </c>
      <c r="D92" s="156">
        <v>3.7999999999999999E-2</v>
      </c>
      <c r="E92" s="69">
        <v>0.1</v>
      </c>
      <c r="F92" s="48">
        <v>4.2999999999999997E-2</v>
      </c>
      <c r="G92" s="40">
        <v>0</v>
      </c>
      <c r="H92" s="50" t="s">
        <v>110</v>
      </c>
      <c r="I92" s="43" t="s">
        <v>56</v>
      </c>
      <c r="J92" s="43" t="s">
        <v>291</v>
      </c>
      <c r="K92" s="77" t="s">
        <v>349</v>
      </c>
      <c r="L92" s="43" t="s">
        <v>164</v>
      </c>
      <c r="M92" s="44" t="s">
        <v>205</v>
      </c>
      <c r="N92" s="47" t="s">
        <v>331</v>
      </c>
      <c r="O92" s="44">
        <v>4</v>
      </c>
      <c r="P92" s="44">
        <v>8</v>
      </c>
      <c r="Q92" s="38">
        <v>2022</v>
      </c>
      <c r="R92" s="35"/>
      <c r="S92" s="15"/>
      <c r="T92" s="15"/>
      <c r="U92" s="15"/>
      <c r="V92" s="15"/>
      <c r="W92" s="15"/>
      <c r="X92" s="15"/>
      <c r="Y92" s="15"/>
    </row>
    <row r="93" spans="1:25" ht="15.5" x14ac:dyDescent="0.35">
      <c r="A93" s="72" t="s">
        <v>420</v>
      </c>
      <c r="B93" s="37" t="s">
        <v>421</v>
      </c>
      <c r="C93" s="38" t="s">
        <v>422</v>
      </c>
      <c r="D93" s="156">
        <v>3.9E-2</v>
      </c>
      <c r="E93" s="69">
        <v>0.1</v>
      </c>
      <c r="F93" s="48">
        <v>4.1000000000000002E-2</v>
      </c>
      <c r="G93" s="40">
        <v>0</v>
      </c>
      <c r="H93" s="50" t="s">
        <v>110</v>
      </c>
      <c r="I93" s="43" t="s">
        <v>56</v>
      </c>
      <c r="J93" s="43" t="s">
        <v>291</v>
      </c>
      <c r="K93" s="77" t="s">
        <v>349</v>
      </c>
      <c r="L93" s="43" t="s">
        <v>164</v>
      </c>
      <c r="M93" s="44" t="s">
        <v>205</v>
      </c>
      <c r="N93" s="47" t="s">
        <v>331</v>
      </c>
      <c r="O93" s="44">
        <v>4</v>
      </c>
      <c r="P93" s="44">
        <v>8</v>
      </c>
      <c r="Q93" s="38">
        <v>2022</v>
      </c>
      <c r="R93" s="35"/>
      <c r="S93" s="15"/>
      <c r="T93" s="15"/>
      <c r="U93" s="15"/>
      <c r="V93" s="15"/>
      <c r="W93" s="15"/>
      <c r="X93" s="15"/>
      <c r="Y93" s="15"/>
    </row>
    <row r="94" spans="1:25" ht="15.5" x14ac:dyDescent="0.35">
      <c r="A94" s="72" t="s">
        <v>423</v>
      </c>
      <c r="B94" s="37" t="s">
        <v>424</v>
      </c>
      <c r="C94" s="38" t="s">
        <v>425</v>
      </c>
      <c r="D94" s="156">
        <v>3.6999999999999998E-2</v>
      </c>
      <c r="E94" s="69">
        <v>0.1</v>
      </c>
      <c r="F94" s="48">
        <v>4.5999999999999999E-2</v>
      </c>
      <c r="G94" s="40">
        <v>0</v>
      </c>
      <c r="H94" s="50" t="s">
        <v>110</v>
      </c>
      <c r="I94" s="43" t="s">
        <v>56</v>
      </c>
      <c r="J94" s="43" t="s">
        <v>291</v>
      </c>
      <c r="K94" s="77" t="s">
        <v>349</v>
      </c>
      <c r="L94" s="43" t="s">
        <v>164</v>
      </c>
      <c r="M94" s="44" t="s">
        <v>205</v>
      </c>
      <c r="N94" s="47" t="s">
        <v>331</v>
      </c>
      <c r="O94" s="44">
        <v>4</v>
      </c>
      <c r="P94" s="44">
        <v>8</v>
      </c>
      <c r="Q94" s="38">
        <v>2022</v>
      </c>
      <c r="R94" s="35"/>
      <c r="S94" s="15"/>
      <c r="T94" s="15"/>
      <c r="U94" s="15"/>
      <c r="V94" s="15"/>
      <c r="W94" s="15"/>
      <c r="X94" s="15"/>
      <c r="Y94" s="15"/>
    </row>
    <row r="95" spans="1:25" ht="15.5" x14ac:dyDescent="0.35">
      <c r="A95" s="36"/>
      <c r="B95" s="56" t="s">
        <v>62</v>
      </c>
      <c r="C95" s="66" t="s">
        <v>426</v>
      </c>
      <c r="D95" s="67"/>
      <c r="E95" s="67"/>
      <c r="F95" s="68"/>
      <c r="G95" s="58">
        <f>SUM(G96:G116)/21*15</f>
        <v>3.1653589304955774</v>
      </c>
      <c r="H95" s="59"/>
      <c r="I95" s="59"/>
      <c r="J95" s="59"/>
      <c r="K95" s="59"/>
      <c r="L95" s="59"/>
      <c r="M95" s="59"/>
      <c r="N95" s="60"/>
      <c r="O95" s="60"/>
      <c r="P95" s="60"/>
      <c r="Q95" s="60"/>
      <c r="R95" s="35"/>
      <c r="S95" s="15"/>
      <c r="T95" s="15"/>
      <c r="U95" s="15"/>
      <c r="V95" s="15"/>
      <c r="W95" s="15"/>
      <c r="X95" s="15"/>
      <c r="Y95" s="15"/>
    </row>
    <row r="96" spans="1:25" ht="15.5" x14ac:dyDescent="0.35">
      <c r="A96" s="78" t="s">
        <v>427</v>
      </c>
      <c r="B96" s="37" t="s">
        <v>428</v>
      </c>
      <c r="C96" s="38" t="s">
        <v>429</v>
      </c>
      <c r="D96" s="156">
        <v>0.20100000000000001</v>
      </c>
      <c r="E96" s="69">
        <v>0.1</v>
      </c>
      <c r="F96" s="39">
        <v>0.32500000000000001</v>
      </c>
      <c r="G96" s="40">
        <f t="shared" si="4"/>
        <v>0.55111111111111111</v>
      </c>
      <c r="H96" s="41" t="s">
        <v>39</v>
      </c>
      <c r="I96" s="43" t="s">
        <v>40</v>
      </c>
      <c r="J96" s="43" t="s">
        <v>430</v>
      </c>
      <c r="K96" s="38" t="s">
        <v>349</v>
      </c>
      <c r="L96" s="43" t="s">
        <v>164</v>
      </c>
      <c r="M96" s="44" t="s">
        <v>205</v>
      </c>
      <c r="N96" s="73" t="s">
        <v>350</v>
      </c>
      <c r="O96" s="44">
        <v>3</v>
      </c>
      <c r="P96" s="44">
        <v>16</v>
      </c>
      <c r="Q96" s="38">
        <v>2021</v>
      </c>
      <c r="R96" s="35"/>
      <c r="S96" s="15"/>
      <c r="T96" s="15"/>
      <c r="U96" s="15"/>
      <c r="V96" s="15"/>
      <c r="W96" s="15"/>
      <c r="X96" s="15"/>
      <c r="Y96" s="15"/>
    </row>
    <row r="97" spans="1:25" ht="15.5" x14ac:dyDescent="0.35">
      <c r="A97" s="78" t="s">
        <v>431</v>
      </c>
      <c r="B97" s="37" t="s">
        <v>432</v>
      </c>
      <c r="C97" s="38" t="s">
        <v>433</v>
      </c>
      <c r="D97" s="156">
        <v>0.65100000000000002</v>
      </c>
      <c r="E97" s="69">
        <v>0.25</v>
      </c>
      <c r="F97" s="39">
        <v>0.70799999999999996</v>
      </c>
      <c r="G97" s="40">
        <f t="shared" si="4"/>
        <v>0.12445414847161562</v>
      </c>
      <c r="H97" s="41" t="s">
        <v>39</v>
      </c>
      <c r="I97" s="43" t="s">
        <v>40</v>
      </c>
      <c r="J97" s="43" t="s">
        <v>430</v>
      </c>
      <c r="K97" s="38" t="s">
        <v>349</v>
      </c>
      <c r="L97" s="43" t="s">
        <v>164</v>
      </c>
      <c r="M97" s="44" t="s">
        <v>205</v>
      </c>
      <c r="N97" s="73" t="s">
        <v>350</v>
      </c>
      <c r="O97" s="44">
        <v>3</v>
      </c>
      <c r="P97" s="44">
        <v>16</v>
      </c>
      <c r="Q97" s="38">
        <v>2021</v>
      </c>
      <c r="R97" s="35"/>
      <c r="S97" s="15"/>
      <c r="T97" s="15"/>
      <c r="U97" s="15"/>
      <c r="V97" s="15"/>
      <c r="W97" s="15"/>
      <c r="X97" s="15"/>
      <c r="Y97" s="15"/>
    </row>
    <row r="98" spans="1:25" ht="15.5" x14ac:dyDescent="0.35">
      <c r="A98" s="78" t="s">
        <v>434</v>
      </c>
      <c r="B98" s="37" t="s">
        <v>435</v>
      </c>
      <c r="C98" s="38" t="s">
        <v>436</v>
      </c>
      <c r="D98" s="156">
        <v>9.2999999999999999E-2</v>
      </c>
      <c r="E98" s="69">
        <v>0.03</v>
      </c>
      <c r="F98" s="39">
        <v>0.10299999999999999</v>
      </c>
      <c r="G98" s="40">
        <f t="shared" si="4"/>
        <v>0.13698630136986301</v>
      </c>
      <c r="H98" s="41" t="s">
        <v>39</v>
      </c>
      <c r="I98" s="43" t="s">
        <v>40</v>
      </c>
      <c r="J98" s="43" t="s">
        <v>430</v>
      </c>
      <c r="K98" s="38" t="s">
        <v>349</v>
      </c>
      <c r="L98" s="43" t="s">
        <v>164</v>
      </c>
      <c r="M98" s="44" t="s">
        <v>205</v>
      </c>
      <c r="N98" s="73" t="s">
        <v>350</v>
      </c>
      <c r="O98" s="44">
        <v>3</v>
      </c>
      <c r="P98" s="44">
        <v>16</v>
      </c>
      <c r="Q98" s="38">
        <v>2021</v>
      </c>
      <c r="R98" s="35"/>
      <c r="S98" s="15"/>
      <c r="T98" s="15"/>
      <c r="U98" s="15"/>
      <c r="V98" s="15"/>
      <c r="W98" s="15"/>
      <c r="X98" s="15"/>
      <c r="Y98" s="15"/>
    </row>
    <row r="99" spans="1:25" ht="33" customHeight="1" x14ac:dyDescent="0.35">
      <c r="A99" s="78" t="s">
        <v>437</v>
      </c>
      <c r="B99" s="37" t="s">
        <v>438</v>
      </c>
      <c r="C99" s="62" t="s">
        <v>439</v>
      </c>
      <c r="D99" s="156">
        <v>8.1000000000000003E-2</v>
      </c>
      <c r="E99" s="69">
        <v>0.67</v>
      </c>
      <c r="F99" s="39">
        <v>0.13500000000000001</v>
      </c>
      <c r="G99" s="40">
        <v>0</v>
      </c>
      <c r="H99" s="50" t="s">
        <v>110</v>
      </c>
      <c r="I99" s="43" t="s">
        <v>40</v>
      </c>
      <c r="J99" s="43" t="s">
        <v>440</v>
      </c>
      <c r="K99" s="79" t="s">
        <v>163</v>
      </c>
      <c r="L99" s="43" t="s">
        <v>164</v>
      </c>
      <c r="M99" s="44" t="s">
        <v>205</v>
      </c>
      <c r="N99" s="47" t="s">
        <v>331</v>
      </c>
      <c r="O99" s="44">
        <v>16</v>
      </c>
      <c r="P99" s="44">
        <v>3</v>
      </c>
      <c r="Q99" s="38">
        <v>2022</v>
      </c>
      <c r="R99" s="35"/>
      <c r="S99" s="15"/>
      <c r="T99" s="15"/>
      <c r="U99" s="15"/>
      <c r="V99" s="15"/>
      <c r="W99" s="15"/>
      <c r="X99" s="15"/>
      <c r="Y99" s="15"/>
    </row>
    <row r="100" spans="1:25" ht="30.75" customHeight="1" x14ac:dyDescent="0.35">
      <c r="A100" s="78" t="s">
        <v>441</v>
      </c>
      <c r="B100" s="80" t="s">
        <v>442</v>
      </c>
      <c r="C100" s="62" t="s">
        <v>443</v>
      </c>
      <c r="D100" s="163">
        <v>0.46</v>
      </c>
      <c r="E100" s="81">
        <v>0.67</v>
      </c>
      <c r="F100" s="82">
        <v>0.36</v>
      </c>
      <c r="G100" s="40">
        <f t="shared" si="4"/>
        <v>0.32258064516129037</v>
      </c>
      <c r="H100" s="50" t="s">
        <v>110</v>
      </c>
      <c r="I100" s="38" t="s">
        <v>40</v>
      </c>
      <c r="J100" s="43" t="s">
        <v>444</v>
      </c>
      <c r="K100" s="38" t="s">
        <v>349</v>
      </c>
      <c r="L100" s="43" t="s">
        <v>164</v>
      </c>
      <c r="M100" s="44" t="s">
        <v>205</v>
      </c>
      <c r="N100" s="47" t="s">
        <v>350</v>
      </c>
      <c r="O100" s="44">
        <v>3</v>
      </c>
      <c r="P100" s="44">
        <v>16</v>
      </c>
      <c r="Q100" s="38">
        <v>2021</v>
      </c>
      <c r="R100" s="35"/>
      <c r="S100" s="15"/>
      <c r="T100" s="15"/>
      <c r="U100" s="15"/>
      <c r="V100" s="15"/>
      <c r="W100" s="15"/>
      <c r="X100" s="15"/>
      <c r="Y100" s="15"/>
    </row>
    <row r="101" spans="1:25" ht="30.75" customHeight="1" x14ac:dyDescent="0.35">
      <c r="A101" s="78" t="s">
        <v>445</v>
      </c>
      <c r="B101" s="80" t="s">
        <v>446</v>
      </c>
      <c r="C101" s="62" t="s">
        <v>447</v>
      </c>
      <c r="D101" s="164">
        <v>0.38700000000000001</v>
      </c>
      <c r="E101" s="81">
        <v>0.67</v>
      </c>
      <c r="F101" s="82">
        <v>0.37</v>
      </c>
      <c r="G101" s="40">
        <f t="shared" si="4"/>
        <v>5.6666666666666754E-2</v>
      </c>
      <c r="H101" s="50" t="s">
        <v>110</v>
      </c>
      <c r="I101" s="38" t="s">
        <v>40</v>
      </c>
      <c r="J101" s="43" t="s">
        <v>444</v>
      </c>
      <c r="K101" s="38" t="s">
        <v>349</v>
      </c>
      <c r="L101" s="43" t="s">
        <v>164</v>
      </c>
      <c r="M101" s="44" t="s">
        <v>205</v>
      </c>
      <c r="N101" s="47" t="s">
        <v>350</v>
      </c>
      <c r="O101" s="44">
        <v>3</v>
      </c>
      <c r="P101" s="44">
        <v>16</v>
      </c>
      <c r="Q101" s="38">
        <v>2021</v>
      </c>
      <c r="R101" s="35"/>
      <c r="S101" s="15"/>
      <c r="T101" s="15"/>
      <c r="U101" s="15"/>
      <c r="V101" s="15"/>
      <c r="W101" s="15"/>
      <c r="X101" s="15"/>
      <c r="Y101" s="15"/>
    </row>
    <row r="102" spans="1:25" ht="30.75" customHeight="1" x14ac:dyDescent="0.35">
      <c r="A102" s="78" t="s">
        <v>448</v>
      </c>
      <c r="B102" s="80" t="s">
        <v>449</v>
      </c>
      <c r="C102" s="62" t="s">
        <v>450</v>
      </c>
      <c r="D102" s="164">
        <v>0.52300000000000002</v>
      </c>
      <c r="E102" s="81">
        <v>0.67</v>
      </c>
      <c r="F102" s="82">
        <v>0.35</v>
      </c>
      <c r="G102" s="40">
        <f t="shared" si="4"/>
        <v>0.54062500000000002</v>
      </c>
      <c r="H102" s="50" t="s">
        <v>110</v>
      </c>
      <c r="I102" s="38" t="s">
        <v>40</v>
      </c>
      <c r="J102" s="43" t="s">
        <v>444</v>
      </c>
      <c r="K102" s="38" t="s">
        <v>349</v>
      </c>
      <c r="L102" s="43" t="s">
        <v>164</v>
      </c>
      <c r="M102" s="44" t="s">
        <v>205</v>
      </c>
      <c r="N102" s="47" t="s">
        <v>350</v>
      </c>
      <c r="O102" s="44">
        <v>3</v>
      </c>
      <c r="P102" s="44">
        <v>16</v>
      </c>
      <c r="Q102" s="38">
        <v>2021</v>
      </c>
      <c r="R102" s="35"/>
      <c r="S102" s="15"/>
      <c r="T102" s="15"/>
      <c r="U102" s="15"/>
      <c r="V102" s="15"/>
      <c r="W102" s="15"/>
      <c r="X102" s="15"/>
      <c r="Y102" s="15"/>
    </row>
    <row r="103" spans="1:25" ht="31.5" customHeight="1" x14ac:dyDescent="0.35">
      <c r="A103" s="78" t="s">
        <v>451</v>
      </c>
      <c r="B103" s="37" t="s">
        <v>452</v>
      </c>
      <c r="C103" s="62" t="s">
        <v>453</v>
      </c>
      <c r="D103" s="136" t="s">
        <v>218</v>
      </c>
      <c r="E103" s="46" t="s">
        <v>218</v>
      </c>
      <c r="F103" s="46" t="s">
        <v>219</v>
      </c>
      <c r="G103" s="40">
        <v>1</v>
      </c>
      <c r="H103" s="50" t="s">
        <v>110</v>
      </c>
      <c r="I103" s="59" t="s">
        <v>40</v>
      </c>
      <c r="J103" s="43" t="s">
        <v>454</v>
      </c>
      <c r="K103" s="38" t="s">
        <v>349</v>
      </c>
      <c r="L103" s="83" t="s">
        <v>349</v>
      </c>
      <c r="M103" s="44" t="s">
        <v>223</v>
      </c>
      <c r="N103" s="43"/>
      <c r="O103" s="44">
        <v>16</v>
      </c>
      <c r="P103" s="44">
        <v>3</v>
      </c>
      <c r="Q103" s="38">
        <v>2021</v>
      </c>
      <c r="R103" s="35"/>
      <c r="S103" s="15"/>
      <c r="T103" s="15"/>
      <c r="U103" s="15"/>
      <c r="V103" s="15"/>
      <c r="W103" s="15"/>
      <c r="X103" s="15"/>
      <c r="Y103" s="15"/>
    </row>
    <row r="104" spans="1:25" ht="29.25" customHeight="1" x14ac:dyDescent="0.35">
      <c r="A104" s="78" t="s">
        <v>455</v>
      </c>
      <c r="B104" s="37" t="s">
        <v>456</v>
      </c>
      <c r="C104" s="62" t="s">
        <v>457</v>
      </c>
      <c r="D104" s="156">
        <v>2E-3</v>
      </c>
      <c r="E104" s="69">
        <v>0.3</v>
      </c>
      <c r="F104" s="69">
        <v>0.01</v>
      </c>
      <c r="G104" s="40">
        <v>0</v>
      </c>
      <c r="H104" s="50" t="s">
        <v>110</v>
      </c>
      <c r="I104" s="59" t="s">
        <v>40</v>
      </c>
      <c r="J104" s="43" t="s">
        <v>458</v>
      </c>
      <c r="K104" s="38" t="s">
        <v>349</v>
      </c>
      <c r="L104" s="43" t="s">
        <v>164</v>
      </c>
      <c r="M104" s="44" t="s">
        <v>205</v>
      </c>
      <c r="N104" s="47" t="s">
        <v>331</v>
      </c>
      <c r="O104" s="44">
        <v>13</v>
      </c>
      <c r="P104" s="44">
        <v>15</v>
      </c>
      <c r="Q104" s="38">
        <v>2022</v>
      </c>
      <c r="R104" s="35"/>
      <c r="S104" s="15"/>
      <c r="T104" s="15"/>
      <c r="U104" s="15"/>
      <c r="V104" s="15"/>
      <c r="W104" s="15"/>
      <c r="X104" s="15"/>
      <c r="Y104" s="15"/>
    </row>
    <row r="105" spans="1:25" ht="15.5" x14ac:dyDescent="0.35">
      <c r="A105" s="78" t="s">
        <v>459</v>
      </c>
      <c r="B105" s="37" t="s">
        <v>460</v>
      </c>
      <c r="C105" s="38" t="s">
        <v>461</v>
      </c>
      <c r="D105" s="156">
        <v>0.17199999999999999</v>
      </c>
      <c r="E105" s="69">
        <v>0.67</v>
      </c>
      <c r="F105" s="39">
        <v>0.124</v>
      </c>
      <c r="G105" s="40">
        <f t="shared" si="4"/>
        <v>8.7912087912087933E-2</v>
      </c>
      <c r="H105" s="50" t="s">
        <v>110</v>
      </c>
      <c r="I105" s="59" t="s">
        <v>40</v>
      </c>
      <c r="J105" s="43" t="s">
        <v>462</v>
      </c>
      <c r="K105" s="38" t="s">
        <v>349</v>
      </c>
      <c r="L105" s="43" t="s">
        <v>164</v>
      </c>
      <c r="M105" s="44" t="s">
        <v>205</v>
      </c>
      <c r="N105" s="47" t="s">
        <v>331</v>
      </c>
      <c r="O105" s="44">
        <v>11</v>
      </c>
      <c r="P105" s="44">
        <v>16</v>
      </c>
      <c r="Q105" s="38">
        <v>2022</v>
      </c>
      <c r="R105" s="35"/>
      <c r="S105" s="15"/>
      <c r="T105" s="15"/>
      <c r="U105" s="15"/>
      <c r="V105" s="15"/>
      <c r="W105" s="15"/>
      <c r="X105" s="15"/>
      <c r="Y105" s="15"/>
    </row>
    <row r="106" spans="1:25" ht="30" customHeight="1" x14ac:dyDescent="0.35">
      <c r="A106" s="78" t="s">
        <v>463</v>
      </c>
      <c r="B106" s="37" t="s">
        <v>464</v>
      </c>
      <c r="C106" s="62" t="s">
        <v>465</v>
      </c>
      <c r="D106" s="156">
        <v>0.154</v>
      </c>
      <c r="E106" s="69">
        <v>0.3</v>
      </c>
      <c r="F106" s="69">
        <v>0.184</v>
      </c>
      <c r="G106" s="40">
        <v>0</v>
      </c>
      <c r="H106" s="50" t="s">
        <v>110</v>
      </c>
      <c r="I106" s="59" t="s">
        <v>40</v>
      </c>
      <c r="J106" s="43" t="s">
        <v>462</v>
      </c>
      <c r="K106" s="38" t="s">
        <v>349</v>
      </c>
      <c r="L106" s="43" t="s">
        <v>164</v>
      </c>
      <c r="M106" s="44" t="s">
        <v>205</v>
      </c>
      <c r="N106" s="47" t="s">
        <v>331</v>
      </c>
      <c r="O106" s="44">
        <v>11</v>
      </c>
      <c r="P106" s="44">
        <v>16</v>
      </c>
      <c r="Q106" s="38">
        <v>2022</v>
      </c>
      <c r="R106" s="35"/>
      <c r="S106" s="15"/>
      <c r="T106" s="15"/>
      <c r="U106" s="15"/>
      <c r="V106" s="15"/>
      <c r="W106" s="15"/>
      <c r="X106" s="15"/>
      <c r="Y106" s="15"/>
    </row>
    <row r="107" spans="1:25" ht="30" customHeight="1" x14ac:dyDescent="0.35">
      <c r="A107" s="78" t="s">
        <v>466</v>
      </c>
      <c r="B107" s="80" t="s">
        <v>467</v>
      </c>
      <c r="C107" s="77" t="s">
        <v>468</v>
      </c>
      <c r="D107" s="165">
        <v>0.88500000000000001</v>
      </c>
      <c r="E107" s="84">
        <v>0.8</v>
      </c>
      <c r="F107" s="85">
        <v>0.68899999999999995</v>
      </c>
      <c r="G107" s="40">
        <v>1</v>
      </c>
      <c r="H107" s="50" t="s">
        <v>110</v>
      </c>
      <c r="I107" s="38" t="s">
        <v>40</v>
      </c>
      <c r="J107" s="59" t="s">
        <v>469</v>
      </c>
      <c r="K107" s="38" t="s">
        <v>349</v>
      </c>
      <c r="L107" s="43" t="s">
        <v>470</v>
      </c>
      <c r="M107" s="44" t="s">
        <v>205</v>
      </c>
      <c r="N107" s="47" t="s">
        <v>350</v>
      </c>
      <c r="O107" s="86">
        <v>3</v>
      </c>
      <c r="P107" s="86">
        <v>5</v>
      </c>
      <c r="Q107" s="38">
        <v>2019</v>
      </c>
      <c r="R107" s="35"/>
      <c r="S107" s="15"/>
      <c r="T107" s="15"/>
      <c r="U107" s="15"/>
      <c r="V107" s="15"/>
      <c r="W107" s="15"/>
      <c r="X107" s="15"/>
      <c r="Y107" s="15"/>
    </row>
    <row r="108" spans="1:25" ht="30" customHeight="1" x14ac:dyDescent="0.35">
      <c r="A108" s="78" t="s">
        <v>471</v>
      </c>
      <c r="B108" s="80" t="s">
        <v>472</v>
      </c>
      <c r="C108" s="77" t="s">
        <v>473</v>
      </c>
      <c r="D108" s="165">
        <v>0.65600000000000003</v>
      </c>
      <c r="E108" s="84">
        <v>0.8</v>
      </c>
      <c r="F108" s="85">
        <v>0.6</v>
      </c>
      <c r="G108" s="40">
        <f t="shared" si="4"/>
        <v>0.28000000000000014</v>
      </c>
      <c r="H108" s="50" t="s">
        <v>110</v>
      </c>
      <c r="I108" s="38" t="s">
        <v>40</v>
      </c>
      <c r="J108" s="59" t="s">
        <v>469</v>
      </c>
      <c r="K108" s="38" t="s">
        <v>349</v>
      </c>
      <c r="L108" s="43" t="s">
        <v>470</v>
      </c>
      <c r="M108" s="44" t="s">
        <v>205</v>
      </c>
      <c r="N108" s="47" t="s">
        <v>350</v>
      </c>
      <c r="O108" s="86">
        <v>3</v>
      </c>
      <c r="P108" s="86">
        <v>5</v>
      </c>
      <c r="Q108" s="38">
        <v>2019</v>
      </c>
      <c r="R108" s="35"/>
      <c r="S108" s="15"/>
      <c r="T108" s="15"/>
      <c r="U108" s="15"/>
      <c r="V108" s="15"/>
      <c r="W108" s="15"/>
      <c r="X108" s="15"/>
      <c r="Y108" s="15"/>
    </row>
    <row r="109" spans="1:25" ht="15.5" x14ac:dyDescent="0.35">
      <c r="A109" s="78" t="s">
        <v>474</v>
      </c>
      <c r="B109" s="37" t="s">
        <v>475</v>
      </c>
      <c r="C109" s="38" t="s">
        <v>476</v>
      </c>
      <c r="D109" s="166" t="s">
        <v>477</v>
      </c>
      <c r="E109" s="69">
        <v>7.0000000000000007E-2</v>
      </c>
      <c r="F109" s="48">
        <v>0.13600000000000001</v>
      </c>
      <c r="G109" s="40">
        <f t="shared" si="4"/>
        <v>4.5454545454545525E-2</v>
      </c>
      <c r="H109" s="41" t="s">
        <v>39</v>
      </c>
      <c r="I109" s="43" t="s">
        <v>40</v>
      </c>
      <c r="J109" s="43" t="s">
        <v>469</v>
      </c>
      <c r="K109" s="38" t="s">
        <v>42</v>
      </c>
      <c r="L109" s="43" t="s">
        <v>42</v>
      </c>
      <c r="M109" s="44" t="s">
        <v>205</v>
      </c>
      <c r="N109" s="47" t="s">
        <v>478</v>
      </c>
      <c r="O109" s="44">
        <v>3</v>
      </c>
      <c r="P109" s="44">
        <v>5</v>
      </c>
      <c r="Q109" s="38">
        <v>2019</v>
      </c>
      <c r="R109" s="35"/>
      <c r="S109" s="15"/>
      <c r="T109" s="15"/>
      <c r="U109" s="15"/>
      <c r="V109" s="15"/>
      <c r="W109" s="15"/>
      <c r="X109" s="15"/>
      <c r="Y109" s="15"/>
    </row>
    <row r="110" spans="1:25" ht="15.5" x14ac:dyDescent="0.35">
      <c r="A110" s="78" t="s">
        <v>479</v>
      </c>
      <c r="B110" s="37" t="s">
        <v>480</v>
      </c>
      <c r="C110" s="38" t="s">
        <v>481</v>
      </c>
      <c r="D110" s="156">
        <v>0.25</v>
      </c>
      <c r="E110" s="69">
        <v>0.8</v>
      </c>
      <c r="F110" s="48">
        <v>0.29899999999999999</v>
      </c>
      <c r="G110" s="40">
        <v>0</v>
      </c>
      <c r="H110" s="50" t="s">
        <v>110</v>
      </c>
      <c r="I110" s="43" t="s">
        <v>56</v>
      </c>
      <c r="J110" s="43" t="s">
        <v>482</v>
      </c>
      <c r="K110" s="38" t="s">
        <v>163</v>
      </c>
      <c r="L110" s="43" t="s">
        <v>164</v>
      </c>
      <c r="M110" s="44" t="s">
        <v>205</v>
      </c>
      <c r="N110" s="73" t="s">
        <v>350</v>
      </c>
      <c r="O110" s="44">
        <v>3</v>
      </c>
      <c r="P110" s="44">
        <v>10</v>
      </c>
      <c r="Q110" s="38">
        <v>2021</v>
      </c>
      <c r="R110" s="35"/>
      <c r="S110" s="15"/>
      <c r="T110" s="15"/>
      <c r="U110" s="15"/>
      <c r="V110" s="15"/>
      <c r="W110" s="15"/>
      <c r="X110" s="15"/>
      <c r="Y110" s="15"/>
    </row>
    <row r="111" spans="1:25" ht="15.5" x14ac:dyDescent="0.35">
      <c r="A111" s="78" t="s">
        <v>483</v>
      </c>
      <c r="B111" s="37" t="s">
        <v>484</v>
      </c>
      <c r="C111" s="38" t="s">
        <v>485</v>
      </c>
      <c r="D111" s="156">
        <v>0.36499999999999999</v>
      </c>
      <c r="E111" s="69">
        <v>0.1</v>
      </c>
      <c r="F111" s="48">
        <v>0.36799999999999999</v>
      </c>
      <c r="G111" s="40">
        <f t="shared" si="4"/>
        <v>1.1194029850746245E-2</v>
      </c>
      <c r="H111" s="41" t="s">
        <v>39</v>
      </c>
      <c r="I111" s="43" t="s">
        <v>56</v>
      </c>
      <c r="J111" s="43" t="s">
        <v>486</v>
      </c>
      <c r="K111" s="38" t="s">
        <v>163</v>
      </c>
      <c r="L111" s="43" t="s">
        <v>164</v>
      </c>
      <c r="M111" s="44" t="s">
        <v>205</v>
      </c>
      <c r="N111" s="73" t="s">
        <v>350</v>
      </c>
      <c r="O111" s="44">
        <v>3</v>
      </c>
      <c r="P111" s="44">
        <v>10</v>
      </c>
      <c r="Q111" s="38">
        <v>2022</v>
      </c>
      <c r="R111" s="35"/>
      <c r="S111" s="15"/>
      <c r="T111" s="15"/>
      <c r="U111" s="15"/>
      <c r="V111" s="15"/>
      <c r="W111" s="15"/>
      <c r="X111" s="15"/>
      <c r="Y111" s="15"/>
    </row>
    <row r="112" spans="1:25" ht="15.5" x14ac:dyDescent="0.35">
      <c r="A112" s="78" t="s">
        <v>487</v>
      </c>
      <c r="B112" s="37" t="s">
        <v>488</v>
      </c>
      <c r="C112" s="38" t="s">
        <v>489</v>
      </c>
      <c r="D112" s="156">
        <v>0.254</v>
      </c>
      <c r="E112" s="69">
        <v>0.7</v>
      </c>
      <c r="F112" s="48">
        <v>0.26900000000000002</v>
      </c>
      <c r="G112" s="40">
        <v>0</v>
      </c>
      <c r="H112" s="50" t="s">
        <v>110</v>
      </c>
      <c r="I112" s="43" t="s">
        <v>56</v>
      </c>
      <c r="J112" s="43" t="s">
        <v>482</v>
      </c>
      <c r="K112" s="38" t="s">
        <v>163</v>
      </c>
      <c r="L112" s="43" t="s">
        <v>164</v>
      </c>
      <c r="M112" s="44" t="s">
        <v>205</v>
      </c>
      <c r="N112" s="73" t="s">
        <v>350</v>
      </c>
      <c r="O112" s="44">
        <v>3</v>
      </c>
      <c r="P112" s="44">
        <v>16</v>
      </c>
      <c r="Q112" s="38">
        <v>2022</v>
      </c>
      <c r="R112" s="35"/>
      <c r="S112" s="15"/>
      <c r="T112" s="15"/>
      <c r="U112" s="15"/>
      <c r="V112" s="15"/>
      <c r="W112" s="15"/>
      <c r="X112" s="15"/>
      <c r="Y112" s="15"/>
    </row>
    <row r="113" spans="1:25" ht="15.5" x14ac:dyDescent="0.35">
      <c r="A113" s="78" t="s">
        <v>490</v>
      </c>
      <c r="B113" s="37" t="s">
        <v>491</v>
      </c>
      <c r="C113" s="38" t="s">
        <v>492</v>
      </c>
      <c r="D113" s="156">
        <v>0.377</v>
      </c>
      <c r="E113" s="69">
        <v>0.7</v>
      </c>
      <c r="F113" s="48">
        <v>0.40899999999999997</v>
      </c>
      <c r="G113" s="40">
        <v>0</v>
      </c>
      <c r="H113" s="50" t="s">
        <v>110</v>
      </c>
      <c r="I113" s="43" t="s">
        <v>56</v>
      </c>
      <c r="J113" s="43" t="s">
        <v>482</v>
      </c>
      <c r="K113" s="38" t="s">
        <v>163</v>
      </c>
      <c r="L113" s="43" t="s">
        <v>164</v>
      </c>
      <c r="M113" s="44" t="s">
        <v>205</v>
      </c>
      <c r="N113" s="73" t="s">
        <v>350</v>
      </c>
      <c r="O113" s="44">
        <v>3</v>
      </c>
      <c r="P113" s="44">
        <v>16</v>
      </c>
      <c r="Q113" s="38">
        <v>2022</v>
      </c>
      <c r="R113" s="35"/>
      <c r="S113" s="15"/>
      <c r="T113" s="15"/>
      <c r="U113" s="15"/>
      <c r="V113" s="15"/>
      <c r="W113" s="15"/>
      <c r="X113" s="15"/>
      <c r="Y113" s="15"/>
    </row>
    <row r="114" spans="1:25" ht="15.5" x14ac:dyDescent="0.35">
      <c r="A114" s="78" t="s">
        <v>493</v>
      </c>
      <c r="B114" s="37" t="s">
        <v>494</v>
      </c>
      <c r="C114" s="38" t="s">
        <v>495</v>
      </c>
      <c r="D114" s="156">
        <v>0.22</v>
      </c>
      <c r="E114" s="69">
        <v>0.1</v>
      </c>
      <c r="F114" s="48">
        <v>0.26300000000000001</v>
      </c>
      <c r="G114" s="40">
        <f t="shared" si="4"/>
        <v>0.26380368098159512</v>
      </c>
      <c r="H114" s="41" t="s">
        <v>39</v>
      </c>
      <c r="I114" s="43" t="s">
        <v>56</v>
      </c>
      <c r="J114" s="43" t="s">
        <v>482</v>
      </c>
      <c r="K114" s="38" t="s">
        <v>163</v>
      </c>
      <c r="L114" s="43" t="s">
        <v>164</v>
      </c>
      <c r="M114" s="44" t="s">
        <v>205</v>
      </c>
      <c r="N114" s="73" t="s">
        <v>350</v>
      </c>
      <c r="O114" s="44">
        <v>3</v>
      </c>
      <c r="P114" s="44">
        <v>16</v>
      </c>
      <c r="Q114" s="38">
        <v>2022</v>
      </c>
      <c r="R114" s="35"/>
      <c r="S114" s="15"/>
      <c r="T114" s="15"/>
      <c r="U114" s="15"/>
      <c r="V114" s="15"/>
      <c r="W114" s="15"/>
      <c r="X114" s="15"/>
      <c r="Y114" s="15"/>
    </row>
    <row r="115" spans="1:25" ht="15.5" x14ac:dyDescent="0.35">
      <c r="A115" s="78" t="s">
        <v>496</v>
      </c>
      <c r="B115" s="37" t="s">
        <v>497</v>
      </c>
      <c r="C115" s="38" t="s">
        <v>498</v>
      </c>
      <c r="D115" s="156">
        <v>0.154</v>
      </c>
      <c r="E115" s="69">
        <v>0.3</v>
      </c>
      <c r="F115" s="48">
        <v>0.185</v>
      </c>
      <c r="G115" s="40">
        <v>0</v>
      </c>
      <c r="H115" s="50" t="s">
        <v>110</v>
      </c>
      <c r="I115" s="43" t="s">
        <v>56</v>
      </c>
      <c r="J115" s="43" t="s">
        <v>482</v>
      </c>
      <c r="K115" s="38" t="s">
        <v>163</v>
      </c>
      <c r="L115" s="43" t="s">
        <v>164</v>
      </c>
      <c r="M115" s="44" t="s">
        <v>205</v>
      </c>
      <c r="N115" s="73" t="s">
        <v>350</v>
      </c>
      <c r="O115" s="44">
        <v>3</v>
      </c>
      <c r="P115" s="44">
        <v>16</v>
      </c>
      <c r="Q115" s="38">
        <v>2022</v>
      </c>
      <c r="R115" s="35"/>
      <c r="S115" s="15"/>
      <c r="T115" s="15"/>
      <c r="U115" s="15"/>
      <c r="V115" s="15"/>
      <c r="W115" s="15"/>
      <c r="X115" s="15"/>
      <c r="Y115" s="15"/>
    </row>
    <row r="116" spans="1:25" ht="15.5" x14ac:dyDescent="0.35">
      <c r="A116" s="78" t="s">
        <v>499</v>
      </c>
      <c r="B116" s="37" t="s">
        <v>500</v>
      </c>
      <c r="C116" s="38" t="s">
        <v>501</v>
      </c>
      <c r="D116" s="167">
        <v>3.23</v>
      </c>
      <c r="E116" s="87">
        <v>6</v>
      </c>
      <c r="F116" s="87">
        <v>3.2</v>
      </c>
      <c r="G116" s="40">
        <f t="shared" si="4"/>
        <v>1.0714285714285676E-2</v>
      </c>
      <c r="H116" s="50" t="s">
        <v>110</v>
      </c>
      <c r="I116" s="43" t="s">
        <v>56</v>
      </c>
      <c r="J116" s="43" t="s">
        <v>502</v>
      </c>
      <c r="K116" s="38" t="s">
        <v>503</v>
      </c>
      <c r="L116" s="38" t="s">
        <v>504</v>
      </c>
      <c r="M116" s="44" t="s">
        <v>505</v>
      </c>
      <c r="N116" s="43"/>
      <c r="O116" s="44">
        <v>3</v>
      </c>
      <c r="P116" s="44">
        <v>16</v>
      </c>
      <c r="Q116" s="38">
        <v>2022</v>
      </c>
      <c r="R116" s="35"/>
      <c r="S116" s="15"/>
      <c r="T116" s="15"/>
      <c r="U116" s="15"/>
      <c r="V116" s="15"/>
      <c r="W116" s="15"/>
      <c r="X116" s="15"/>
      <c r="Y116" s="15"/>
    </row>
    <row r="117" spans="1:25" ht="15" customHeight="1" x14ac:dyDescent="0.35">
      <c r="A117" s="88"/>
      <c r="D117" s="89"/>
      <c r="E117" s="90"/>
      <c r="F117" s="91"/>
      <c r="G117" s="92"/>
      <c r="I117" s="93"/>
      <c r="K117" s="93"/>
      <c r="L117" s="94"/>
      <c r="M117" s="95"/>
      <c r="N117" s="96"/>
      <c r="R117" s="35"/>
      <c r="S117" s="15"/>
      <c r="T117" s="15"/>
      <c r="U117" s="15"/>
      <c r="V117" s="15"/>
      <c r="W117" s="15"/>
      <c r="X117" s="15"/>
      <c r="Y117" s="15"/>
    </row>
    <row r="118" spans="1:25" ht="15" customHeight="1" x14ac:dyDescent="0.35">
      <c r="A118" s="88"/>
      <c r="B118" s="97" t="s">
        <v>597</v>
      </c>
      <c r="C118" s="97"/>
      <c r="D118" s="89"/>
      <c r="E118" s="90"/>
      <c r="F118" s="91"/>
      <c r="G118" s="92"/>
      <c r="I118" s="93"/>
      <c r="J118" s="98" t="s">
        <v>506</v>
      </c>
      <c r="K118" s="93"/>
      <c r="L118" s="94"/>
      <c r="M118" s="95"/>
      <c r="N118" s="95"/>
      <c r="R118" s="35"/>
      <c r="S118" s="15"/>
      <c r="T118" s="15"/>
      <c r="U118" s="15"/>
      <c r="V118" s="15"/>
      <c r="W118" s="15"/>
      <c r="X118" s="15"/>
      <c r="Y118" s="15"/>
    </row>
    <row r="119" spans="1:25" ht="33" customHeight="1" x14ac:dyDescent="0.35">
      <c r="A119" s="88"/>
      <c r="B119" s="185" t="s">
        <v>507</v>
      </c>
      <c r="C119" s="186"/>
      <c r="D119" s="186"/>
      <c r="E119" s="186"/>
      <c r="F119" s="186"/>
      <c r="G119" s="99"/>
      <c r="I119" s="93"/>
      <c r="J119" s="43" t="s">
        <v>508</v>
      </c>
      <c r="K119" s="93"/>
      <c r="L119" s="94"/>
      <c r="M119" s="95"/>
      <c r="N119" s="95"/>
      <c r="R119" s="35"/>
      <c r="S119" s="15"/>
      <c r="T119" s="15"/>
      <c r="U119" s="15"/>
      <c r="V119" s="15"/>
      <c r="W119" s="15"/>
      <c r="X119" s="15"/>
      <c r="Y119" s="15"/>
    </row>
    <row r="120" spans="1:25" ht="28.5" customHeight="1" x14ac:dyDescent="0.35">
      <c r="A120" s="100"/>
      <c r="B120" s="185" t="s">
        <v>509</v>
      </c>
      <c r="C120" s="186"/>
      <c r="D120" s="186"/>
      <c r="E120" s="186"/>
      <c r="F120" s="186"/>
      <c r="G120" s="99"/>
      <c r="I120" s="93"/>
      <c r="K120" s="93"/>
      <c r="L120" s="94"/>
      <c r="M120" s="95"/>
      <c r="N120" s="96"/>
      <c r="R120" s="35"/>
      <c r="S120" s="15"/>
      <c r="T120" s="15"/>
      <c r="U120" s="15"/>
      <c r="V120" s="15"/>
      <c r="W120" s="15"/>
      <c r="X120" s="15"/>
      <c r="Y120" s="15"/>
    </row>
    <row r="121" spans="1:25" ht="15.5" x14ac:dyDescent="0.35">
      <c r="A121" s="101"/>
      <c r="B121" s="102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5"/>
      <c r="S121" s="15"/>
      <c r="T121" s="15"/>
      <c r="U121" s="15"/>
      <c r="V121" s="15"/>
      <c r="W121" s="15"/>
      <c r="X121" s="15"/>
      <c r="Y121" s="15"/>
    </row>
    <row r="122" spans="1:25" ht="23.5" x14ac:dyDescent="0.55000000000000004">
      <c r="A122" s="100"/>
      <c r="B122" s="183" t="s">
        <v>510</v>
      </c>
      <c r="C122" s="184"/>
      <c r="D122" s="104"/>
      <c r="E122" s="104"/>
      <c r="F122" s="104"/>
      <c r="G122" s="104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35"/>
      <c r="S122" s="15"/>
      <c r="T122" s="15"/>
      <c r="U122" s="15"/>
      <c r="V122" s="15"/>
      <c r="W122" s="15"/>
      <c r="X122" s="15"/>
      <c r="Y122" s="15"/>
    </row>
    <row r="123" spans="1:25" ht="34" x14ac:dyDescent="0.45">
      <c r="A123" s="100"/>
      <c r="B123" s="106" t="s">
        <v>18</v>
      </c>
      <c r="C123" s="106" t="s">
        <v>511</v>
      </c>
      <c r="D123" s="106" t="s">
        <v>20</v>
      </c>
      <c r="E123" s="106" t="s">
        <v>22</v>
      </c>
      <c r="F123" s="106" t="s">
        <v>512</v>
      </c>
      <c r="G123" s="104"/>
      <c r="H123" s="107" t="s">
        <v>23</v>
      </c>
      <c r="I123" s="107" t="s">
        <v>24</v>
      </c>
      <c r="J123" s="108" t="s">
        <v>25</v>
      </c>
      <c r="K123" s="108" t="s">
        <v>26</v>
      </c>
      <c r="L123" s="108" t="s">
        <v>27</v>
      </c>
      <c r="M123" s="108" t="s">
        <v>28</v>
      </c>
      <c r="N123" s="108" t="s">
        <v>29</v>
      </c>
      <c r="O123" s="108" t="s">
        <v>30</v>
      </c>
      <c r="P123" s="108" t="s">
        <v>31</v>
      </c>
      <c r="Q123" s="108" t="s">
        <v>32</v>
      </c>
      <c r="R123" s="35"/>
      <c r="S123" s="15"/>
      <c r="T123" s="15"/>
      <c r="U123" s="15"/>
      <c r="V123" s="15"/>
      <c r="W123" s="15"/>
      <c r="X123" s="15"/>
      <c r="Y123" s="15"/>
    </row>
    <row r="124" spans="1:25" ht="15.5" x14ac:dyDescent="0.35">
      <c r="A124" s="100" t="s">
        <v>513</v>
      </c>
      <c r="B124" s="109" t="s">
        <v>514</v>
      </c>
      <c r="C124" s="59" t="s">
        <v>515</v>
      </c>
      <c r="D124" s="85">
        <v>0.152</v>
      </c>
      <c r="E124" s="85">
        <v>0.159</v>
      </c>
      <c r="F124" s="59">
        <v>2022</v>
      </c>
      <c r="G124" s="59"/>
      <c r="H124" s="41" t="s">
        <v>39</v>
      </c>
      <c r="I124" s="59" t="s">
        <v>516</v>
      </c>
      <c r="J124" s="43" t="s">
        <v>517</v>
      </c>
      <c r="K124" s="60" t="s">
        <v>42</v>
      </c>
      <c r="L124" s="60" t="s">
        <v>42</v>
      </c>
      <c r="M124" s="44" t="s">
        <v>518</v>
      </c>
      <c r="N124" s="60"/>
      <c r="O124" s="44">
        <v>8</v>
      </c>
      <c r="P124" s="44" t="s">
        <v>46</v>
      </c>
      <c r="Q124" s="59">
        <v>2022</v>
      </c>
      <c r="R124" s="35"/>
      <c r="S124" s="15"/>
      <c r="T124" s="15"/>
      <c r="U124" s="15"/>
      <c r="V124" s="15"/>
      <c r="W124" s="15"/>
      <c r="X124" s="15"/>
      <c r="Y124" s="15"/>
    </row>
    <row r="125" spans="1:25" ht="15.5" x14ac:dyDescent="0.35">
      <c r="A125" s="100" t="s">
        <v>519</v>
      </c>
      <c r="B125" s="109" t="s">
        <v>520</v>
      </c>
      <c r="C125" s="59" t="s">
        <v>521</v>
      </c>
      <c r="D125" s="85">
        <v>0.13900000000000001</v>
      </c>
      <c r="E125" s="85">
        <v>0.13400000000000001</v>
      </c>
      <c r="F125" s="59">
        <v>2022</v>
      </c>
      <c r="G125" s="59"/>
      <c r="H125" s="41" t="s">
        <v>39</v>
      </c>
      <c r="I125" s="59" t="s">
        <v>516</v>
      </c>
      <c r="J125" s="43" t="s">
        <v>517</v>
      </c>
      <c r="K125" s="60" t="s">
        <v>42</v>
      </c>
      <c r="L125" s="60" t="s">
        <v>42</v>
      </c>
      <c r="M125" s="44" t="s">
        <v>518</v>
      </c>
      <c r="N125" s="60"/>
      <c r="O125" s="44">
        <v>8</v>
      </c>
      <c r="P125" s="44" t="s">
        <v>46</v>
      </c>
      <c r="Q125" s="59">
        <v>2022</v>
      </c>
      <c r="R125" s="35"/>
      <c r="S125" s="15"/>
      <c r="T125" s="15"/>
      <c r="U125" s="15"/>
      <c r="V125" s="15"/>
      <c r="W125" s="15"/>
      <c r="X125" s="15"/>
      <c r="Y125" s="15"/>
    </row>
    <row r="126" spans="1:25" ht="15.5" x14ac:dyDescent="0.35">
      <c r="A126" s="100" t="s">
        <v>522</v>
      </c>
      <c r="B126" s="109" t="s">
        <v>523</v>
      </c>
      <c r="C126" s="59" t="s">
        <v>524</v>
      </c>
      <c r="D126" s="177">
        <v>0.16700000000000001</v>
      </c>
      <c r="E126" s="85">
        <v>0.185</v>
      </c>
      <c r="F126" s="59">
        <v>2022</v>
      </c>
      <c r="G126" s="59"/>
      <c r="H126" s="41" t="s">
        <v>39</v>
      </c>
      <c r="I126" s="59" t="s">
        <v>516</v>
      </c>
      <c r="J126" s="43" t="s">
        <v>517</v>
      </c>
      <c r="K126" s="60" t="s">
        <v>42</v>
      </c>
      <c r="L126" s="60" t="s">
        <v>42</v>
      </c>
      <c r="M126" s="44" t="s">
        <v>518</v>
      </c>
      <c r="N126" s="60"/>
      <c r="O126" s="44">
        <v>8</v>
      </c>
      <c r="P126" s="44" t="s">
        <v>46</v>
      </c>
      <c r="Q126" s="59">
        <v>2022</v>
      </c>
      <c r="R126" s="35"/>
      <c r="S126" s="15"/>
      <c r="T126" s="15"/>
      <c r="U126" s="15"/>
      <c r="V126" s="15"/>
      <c r="W126" s="15"/>
      <c r="X126" s="15"/>
      <c r="Y126" s="15"/>
    </row>
    <row r="127" spans="1:25" ht="27" customHeight="1" x14ac:dyDescent="0.35">
      <c r="A127" s="100" t="s">
        <v>525</v>
      </c>
      <c r="B127" s="109" t="s">
        <v>526</v>
      </c>
      <c r="C127" s="62" t="s">
        <v>527</v>
      </c>
      <c r="D127" s="178">
        <v>2.5000000000000001E-4</v>
      </c>
      <c r="E127" s="110">
        <v>4.1E-5</v>
      </c>
      <c r="F127" s="59">
        <v>2022</v>
      </c>
      <c r="G127" s="40"/>
      <c r="H127" s="50" t="s">
        <v>110</v>
      </c>
      <c r="I127" s="59" t="s">
        <v>516</v>
      </c>
      <c r="J127" s="43" t="s">
        <v>528</v>
      </c>
      <c r="K127" s="111" t="s">
        <v>529</v>
      </c>
      <c r="L127" s="43" t="s">
        <v>530</v>
      </c>
      <c r="M127" s="44" t="s">
        <v>531</v>
      </c>
      <c r="N127" s="112" t="s">
        <v>532</v>
      </c>
      <c r="O127" s="44">
        <v>8</v>
      </c>
      <c r="P127" s="44">
        <v>4</v>
      </c>
      <c r="Q127" s="59">
        <v>2022</v>
      </c>
      <c r="R127" s="35"/>
      <c r="S127" s="15"/>
      <c r="T127" s="15"/>
      <c r="U127" s="15"/>
      <c r="V127" s="15"/>
      <c r="W127" s="15"/>
      <c r="X127" s="15"/>
      <c r="Y127" s="15"/>
    </row>
    <row r="128" spans="1:25" ht="15.5" x14ac:dyDescent="0.35">
      <c r="A128" s="100" t="s">
        <v>533</v>
      </c>
      <c r="B128" s="109" t="s">
        <v>534</v>
      </c>
      <c r="C128" s="38" t="s">
        <v>535</v>
      </c>
      <c r="D128" s="159" t="s">
        <v>232</v>
      </c>
      <c r="E128" s="61" t="s">
        <v>232</v>
      </c>
      <c r="F128" s="59">
        <v>2022</v>
      </c>
      <c r="G128" s="59"/>
      <c r="H128" s="50" t="s">
        <v>110</v>
      </c>
      <c r="I128" s="59" t="s">
        <v>516</v>
      </c>
      <c r="J128" s="43" t="s">
        <v>536</v>
      </c>
      <c r="K128" s="111" t="s">
        <v>261</v>
      </c>
      <c r="L128" s="43" t="s">
        <v>262</v>
      </c>
      <c r="M128" s="44" t="s">
        <v>537</v>
      </c>
      <c r="N128" s="60"/>
      <c r="O128" s="44">
        <v>11</v>
      </c>
      <c r="P128" s="44">
        <v>16</v>
      </c>
      <c r="Q128" s="59">
        <v>2022</v>
      </c>
      <c r="R128" s="35"/>
      <c r="S128" s="15"/>
      <c r="T128" s="15"/>
      <c r="U128" s="15"/>
      <c r="V128" s="15"/>
      <c r="W128" s="15"/>
      <c r="X128" s="15"/>
      <c r="Y128" s="15"/>
    </row>
    <row r="129" spans="1:25" ht="25.5" customHeight="1" x14ac:dyDescent="0.35">
      <c r="A129" s="100" t="s">
        <v>538</v>
      </c>
      <c r="B129" s="109" t="s">
        <v>539</v>
      </c>
      <c r="C129" s="77" t="s">
        <v>540</v>
      </c>
      <c r="D129" s="176">
        <v>0.86199999999999999</v>
      </c>
      <c r="E129" s="61" t="s">
        <v>232</v>
      </c>
      <c r="F129" s="59">
        <v>2022</v>
      </c>
      <c r="G129" s="59"/>
      <c r="H129" s="50" t="s">
        <v>110</v>
      </c>
      <c r="I129" s="59" t="s">
        <v>516</v>
      </c>
      <c r="J129" s="43" t="s">
        <v>541</v>
      </c>
      <c r="K129" s="60" t="s">
        <v>163</v>
      </c>
      <c r="L129" s="43" t="s">
        <v>542</v>
      </c>
      <c r="M129" s="44" t="s">
        <v>518</v>
      </c>
      <c r="N129" s="73" t="s">
        <v>350</v>
      </c>
      <c r="O129" s="44">
        <v>16</v>
      </c>
      <c r="P129" s="44">
        <v>10</v>
      </c>
      <c r="Q129" s="59">
        <v>2022</v>
      </c>
      <c r="R129" s="35"/>
      <c r="S129" s="15"/>
      <c r="T129" s="15"/>
      <c r="U129" s="15"/>
      <c r="V129" s="15"/>
      <c r="W129" s="15"/>
      <c r="X129" s="15"/>
      <c r="Y129" s="15"/>
    </row>
    <row r="130" spans="1:25" ht="15.5" x14ac:dyDescent="0.35">
      <c r="A130" s="100" t="s">
        <v>543</v>
      </c>
      <c r="B130" s="109" t="s">
        <v>544</v>
      </c>
      <c r="C130" s="38" t="s">
        <v>545</v>
      </c>
      <c r="D130" s="136">
        <v>825</v>
      </c>
      <c r="E130" s="61" t="s">
        <v>232</v>
      </c>
      <c r="F130" s="59">
        <v>2022</v>
      </c>
      <c r="G130" s="59"/>
      <c r="H130" s="50" t="s">
        <v>110</v>
      </c>
      <c r="I130" s="59" t="s">
        <v>516</v>
      </c>
      <c r="J130" s="43" t="s">
        <v>541</v>
      </c>
      <c r="K130" s="111" t="s">
        <v>292</v>
      </c>
      <c r="L130" s="43" t="s">
        <v>542</v>
      </c>
      <c r="M130" s="44" t="s">
        <v>518</v>
      </c>
      <c r="N130" s="73" t="s">
        <v>350</v>
      </c>
      <c r="O130" s="44">
        <v>4</v>
      </c>
      <c r="P130" s="44">
        <v>16</v>
      </c>
      <c r="Q130" s="59">
        <v>2022</v>
      </c>
      <c r="R130" s="35"/>
      <c r="S130" s="15"/>
      <c r="T130" s="15"/>
      <c r="U130" s="15"/>
      <c r="V130" s="15"/>
      <c r="W130" s="15"/>
      <c r="X130" s="15"/>
      <c r="Y130" s="15"/>
    </row>
    <row r="131" spans="1:25" ht="15.5" x14ac:dyDescent="0.35">
      <c r="A131" s="100" t="s">
        <v>546</v>
      </c>
      <c r="B131" s="109" t="s">
        <v>547</v>
      </c>
      <c r="C131" s="38" t="s">
        <v>548</v>
      </c>
      <c r="D131" s="172">
        <v>0.2</v>
      </c>
      <c r="E131" s="48">
        <v>0.23100000000000001</v>
      </c>
      <c r="F131" s="59">
        <v>2022</v>
      </c>
      <c r="G131" s="59"/>
      <c r="H131" s="50" t="s">
        <v>110</v>
      </c>
      <c r="I131" s="59" t="s">
        <v>516</v>
      </c>
      <c r="J131" s="43" t="s">
        <v>549</v>
      </c>
      <c r="K131" s="60" t="s">
        <v>163</v>
      </c>
      <c r="L131" s="43" t="s">
        <v>542</v>
      </c>
      <c r="M131" s="44" t="s">
        <v>518</v>
      </c>
      <c r="N131" s="73" t="s">
        <v>350</v>
      </c>
      <c r="O131" s="44">
        <v>10</v>
      </c>
      <c r="P131" s="44">
        <v>8</v>
      </c>
      <c r="Q131" s="59">
        <v>2022</v>
      </c>
      <c r="R131" s="35"/>
      <c r="S131" s="15"/>
      <c r="T131" s="15"/>
      <c r="U131" s="15"/>
      <c r="V131" s="15"/>
      <c r="W131" s="15"/>
      <c r="X131" s="15"/>
      <c r="Y131" s="15"/>
    </row>
    <row r="132" spans="1:25" ht="15.5" x14ac:dyDescent="0.35">
      <c r="A132" s="100" t="s">
        <v>550</v>
      </c>
      <c r="B132" s="109" t="s">
        <v>551</v>
      </c>
      <c r="C132" s="59" t="s">
        <v>552</v>
      </c>
      <c r="D132" s="177">
        <v>0.27200000000000002</v>
      </c>
      <c r="E132" s="85">
        <v>0.35289999999999999</v>
      </c>
      <c r="F132" s="59">
        <v>2022</v>
      </c>
      <c r="G132" s="59"/>
      <c r="H132" s="41" t="s">
        <v>39</v>
      </c>
      <c r="I132" s="59" t="s">
        <v>516</v>
      </c>
      <c r="J132" s="43" t="s">
        <v>549</v>
      </c>
      <c r="K132" s="60" t="s">
        <v>163</v>
      </c>
      <c r="L132" s="43" t="s">
        <v>542</v>
      </c>
      <c r="M132" s="44" t="s">
        <v>518</v>
      </c>
      <c r="N132" s="73" t="s">
        <v>350</v>
      </c>
      <c r="O132" s="44">
        <v>10</v>
      </c>
      <c r="P132" s="44">
        <v>8</v>
      </c>
      <c r="Q132" s="59">
        <v>2022</v>
      </c>
      <c r="R132" s="35"/>
      <c r="S132" s="15"/>
      <c r="T132" s="15"/>
      <c r="U132" s="15"/>
      <c r="V132" s="15"/>
      <c r="W132" s="15"/>
      <c r="X132" s="15"/>
      <c r="Y132" s="15"/>
    </row>
    <row r="133" spans="1:25" ht="15.5" x14ac:dyDescent="0.35">
      <c r="A133" s="100" t="s">
        <v>553</v>
      </c>
      <c r="B133" s="109" t="s">
        <v>554</v>
      </c>
      <c r="C133" s="38" t="s">
        <v>555</v>
      </c>
      <c r="D133" s="172">
        <v>0.14299999999999999</v>
      </c>
      <c r="E133" s="39">
        <v>0.126</v>
      </c>
      <c r="F133" s="59">
        <v>2022</v>
      </c>
      <c r="G133" s="40"/>
      <c r="H133" s="50" t="s">
        <v>110</v>
      </c>
      <c r="I133" s="59" t="s">
        <v>516</v>
      </c>
      <c r="J133" s="43" t="s">
        <v>549</v>
      </c>
      <c r="K133" s="38" t="s">
        <v>163</v>
      </c>
      <c r="L133" s="43" t="s">
        <v>542</v>
      </c>
      <c r="M133" s="44" t="s">
        <v>518</v>
      </c>
      <c r="N133" s="73" t="s">
        <v>350</v>
      </c>
      <c r="O133" s="44">
        <v>8</v>
      </c>
      <c r="P133" s="44">
        <v>10</v>
      </c>
      <c r="Q133" s="59">
        <v>2022</v>
      </c>
      <c r="R133" s="35"/>
      <c r="S133" s="15"/>
      <c r="T133" s="15"/>
      <c r="U133" s="15"/>
      <c r="V133" s="15"/>
      <c r="W133" s="15"/>
      <c r="X133" s="15"/>
      <c r="Y133" s="15"/>
    </row>
    <row r="134" spans="1:25" ht="15.5" x14ac:dyDescent="0.35">
      <c r="A134" s="100" t="s">
        <v>556</v>
      </c>
      <c r="B134" s="109" t="s">
        <v>557</v>
      </c>
      <c r="C134" s="38" t="s">
        <v>558</v>
      </c>
      <c r="D134" s="166">
        <v>0.36499999999999999</v>
      </c>
      <c r="E134" s="49">
        <v>0.5</v>
      </c>
      <c r="F134" s="59">
        <v>2022</v>
      </c>
      <c r="G134" s="40"/>
      <c r="H134" s="50" t="s">
        <v>110</v>
      </c>
      <c r="I134" s="59" t="s">
        <v>516</v>
      </c>
      <c r="J134" s="43" t="s">
        <v>559</v>
      </c>
      <c r="K134" s="38" t="s">
        <v>560</v>
      </c>
      <c r="L134" s="43" t="s">
        <v>561</v>
      </c>
      <c r="M134" s="44" t="s">
        <v>562</v>
      </c>
      <c r="N134" s="43"/>
      <c r="O134" s="44">
        <v>1</v>
      </c>
      <c r="P134" s="44">
        <v>4</v>
      </c>
      <c r="Q134" s="59">
        <v>2022</v>
      </c>
      <c r="R134" s="35"/>
      <c r="S134" s="15"/>
      <c r="T134" s="15"/>
      <c r="U134" s="15"/>
      <c r="V134" s="15"/>
      <c r="W134" s="15"/>
      <c r="X134" s="15"/>
      <c r="Y134" s="15"/>
    </row>
    <row r="135" spans="1:25" ht="15.5" x14ac:dyDescent="0.35">
      <c r="A135" s="100" t="s">
        <v>563</v>
      </c>
      <c r="B135" s="86" t="s">
        <v>564</v>
      </c>
      <c r="C135" s="59" t="s">
        <v>565</v>
      </c>
      <c r="D135" s="177">
        <v>0.439</v>
      </c>
      <c r="E135" s="85">
        <v>0.438</v>
      </c>
      <c r="F135" s="59">
        <v>2022</v>
      </c>
      <c r="G135" s="40"/>
      <c r="H135" s="50" t="s">
        <v>110</v>
      </c>
      <c r="I135" s="59" t="s">
        <v>516</v>
      </c>
      <c r="J135" s="43" t="s">
        <v>559</v>
      </c>
      <c r="K135" s="60" t="s">
        <v>163</v>
      </c>
      <c r="L135" s="43" t="s">
        <v>542</v>
      </c>
      <c r="M135" s="44" t="s">
        <v>518</v>
      </c>
      <c r="N135" s="73" t="s">
        <v>350</v>
      </c>
      <c r="O135" s="113">
        <v>3</v>
      </c>
      <c r="P135" s="113">
        <v>5</v>
      </c>
      <c r="Q135" s="59">
        <v>2022</v>
      </c>
      <c r="R135" s="35"/>
      <c r="S135" s="15"/>
      <c r="T135" s="15"/>
      <c r="U135" s="15"/>
      <c r="V135" s="15"/>
      <c r="W135" s="15"/>
      <c r="X135" s="15"/>
      <c r="Y135" s="15"/>
    </row>
    <row r="136" spans="1:25" ht="15.5" x14ac:dyDescent="0.35">
      <c r="A136" s="100" t="s">
        <v>566</v>
      </c>
      <c r="B136" s="109" t="s">
        <v>567</v>
      </c>
      <c r="C136" s="38" t="s">
        <v>568</v>
      </c>
      <c r="D136" s="172">
        <v>2.1000000000000001E-2</v>
      </c>
      <c r="E136" s="39">
        <v>2.3E-2</v>
      </c>
      <c r="F136" s="59">
        <v>2022</v>
      </c>
      <c r="G136" s="40"/>
      <c r="H136" s="50" t="s">
        <v>110</v>
      </c>
      <c r="I136" s="59" t="s">
        <v>516</v>
      </c>
      <c r="J136" s="43" t="s">
        <v>559</v>
      </c>
      <c r="K136" s="38" t="s">
        <v>163</v>
      </c>
      <c r="L136" s="43" t="s">
        <v>164</v>
      </c>
      <c r="M136" s="44" t="s">
        <v>518</v>
      </c>
      <c r="N136" s="73" t="s">
        <v>350</v>
      </c>
      <c r="O136" s="44">
        <v>10</v>
      </c>
      <c r="P136" s="44">
        <v>16</v>
      </c>
      <c r="Q136" s="59">
        <v>2022</v>
      </c>
      <c r="R136" s="35"/>
      <c r="S136" s="15"/>
      <c r="T136" s="15"/>
      <c r="U136" s="15"/>
      <c r="V136" s="15"/>
      <c r="W136" s="15"/>
      <c r="X136" s="15"/>
      <c r="Y136" s="15"/>
    </row>
    <row r="137" spans="1:25" ht="15.5" x14ac:dyDescent="0.35">
      <c r="A137" s="11"/>
      <c r="B137" s="114"/>
      <c r="C137" s="115"/>
      <c r="D137" s="179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5"/>
      <c r="S137" s="15"/>
      <c r="T137" s="15"/>
      <c r="U137" s="15"/>
      <c r="V137" s="15"/>
      <c r="W137" s="15"/>
      <c r="X137" s="15"/>
      <c r="Y137" s="15"/>
    </row>
    <row r="138" spans="1:25" ht="15.5" x14ac:dyDescent="0.35">
      <c r="A138" s="11"/>
      <c r="B138" s="116"/>
      <c r="C138" s="15"/>
      <c r="D138" s="180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ht="15.5" x14ac:dyDescent="0.35">
      <c r="A139" s="11"/>
      <c r="B139" s="116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ht="15.5" x14ac:dyDescent="0.35">
      <c r="A140" s="11"/>
      <c r="B140" s="116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ht="15.5" x14ac:dyDescent="0.35">
      <c r="A141" s="11"/>
      <c r="B141" s="116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ht="15.5" x14ac:dyDescent="0.35">
      <c r="A142" s="11"/>
      <c r="B142" s="116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ht="15.5" x14ac:dyDescent="0.35">
      <c r="A143" s="11"/>
      <c r="B143" s="116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ht="15.5" x14ac:dyDescent="0.35">
      <c r="A144" s="11"/>
      <c r="B144" s="116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ht="15.5" x14ac:dyDescent="0.35">
      <c r="A145" s="11"/>
      <c r="B145" s="116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ht="15.5" x14ac:dyDescent="0.35">
      <c r="A146" s="11"/>
      <c r="B146" s="116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ht="15.5" x14ac:dyDescent="0.35">
      <c r="A147" s="11"/>
      <c r="B147" s="116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ht="15.5" x14ac:dyDescent="0.35">
      <c r="A148" s="11"/>
      <c r="B148" s="116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ht="15.5" x14ac:dyDescent="0.35">
      <c r="A149" s="11"/>
      <c r="B149" s="116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ht="15.5" x14ac:dyDescent="0.35">
      <c r="A150" s="11"/>
      <c r="B150" s="116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ht="15.5" x14ac:dyDescent="0.35">
      <c r="A151" s="11"/>
      <c r="B151" s="116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ht="15.5" x14ac:dyDescent="0.35">
      <c r="A152" s="11"/>
      <c r="B152" s="116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ht="15.5" x14ac:dyDescent="0.35">
      <c r="A153" s="11"/>
      <c r="B153" s="116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ht="15.5" x14ac:dyDescent="0.35">
      <c r="A154" s="11"/>
      <c r="B154" s="116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ht="15.5" x14ac:dyDescent="0.35">
      <c r="A155" s="11"/>
      <c r="B155" s="116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ht="15.5" x14ac:dyDescent="0.35">
      <c r="A156" s="11"/>
      <c r="B156" s="116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ht="15.5" x14ac:dyDescent="0.35">
      <c r="A157" s="11"/>
      <c r="B157" s="116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ht="15.5" x14ac:dyDescent="0.35">
      <c r="A158" s="11"/>
      <c r="B158" s="116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ht="15.5" x14ac:dyDescent="0.35">
      <c r="A159" s="11"/>
      <c r="B159" s="116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ht="15.5" x14ac:dyDescent="0.35">
      <c r="A160" s="11"/>
      <c r="B160" s="116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ht="15.5" x14ac:dyDescent="0.35">
      <c r="A161" s="11"/>
      <c r="B161" s="116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ht="15.5" x14ac:dyDescent="0.35">
      <c r="A162" s="11"/>
      <c r="B162" s="116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ht="15.5" x14ac:dyDescent="0.35">
      <c r="A163" s="11"/>
      <c r="B163" s="116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ht="15.5" x14ac:dyDescent="0.35">
      <c r="A164" s="11"/>
      <c r="B164" s="116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ht="15.5" x14ac:dyDescent="0.35">
      <c r="A165" s="11"/>
      <c r="B165" s="116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ht="15.5" x14ac:dyDescent="0.35">
      <c r="A166" s="11"/>
      <c r="B166" s="116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ht="15.5" x14ac:dyDescent="0.35">
      <c r="A167" s="11"/>
      <c r="B167" s="116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ht="15.5" x14ac:dyDescent="0.35">
      <c r="A168" s="11"/>
      <c r="B168" s="116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ht="15.5" x14ac:dyDescent="0.35">
      <c r="A169" s="11"/>
      <c r="B169" s="116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ht="15.5" x14ac:dyDescent="0.35">
      <c r="A170" s="11"/>
      <c r="B170" s="116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ht="15.5" x14ac:dyDescent="0.35">
      <c r="A171" s="11"/>
      <c r="B171" s="116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ht="15.5" x14ac:dyDescent="0.35">
      <c r="A172" s="11"/>
      <c r="B172" s="116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ht="15.5" x14ac:dyDescent="0.35">
      <c r="A173" s="11"/>
      <c r="B173" s="116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ht="15.5" x14ac:dyDescent="0.35">
      <c r="A174" s="11"/>
      <c r="B174" s="116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ht="15.5" x14ac:dyDescent="0.35">
      <c r="A175" s="11"/>
      <c r="B175" s="116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ht="15.5" x14ac:dyDescent="0.35">
      <c r="A176" s="11"/>
      <c r="B176" s="116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ht="15.5" x14ac:dyDescent="0.35">
      <c r="A177" s="11"/>
      <c r="B177" s="116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ht="15.5" x14ac:dyDescent="0.35">
      <c r="A178" s="11"/>
      <c r="B178" s="116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ht="15.5" x14ac:dyDescent="0.35">
      <c r="A179" s="11"/>
      <c r="B179" s="116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ht="15.5" x14ac:dyDescent="0.35">
      <c r="A180" s="11"/>
      <c r="B180" s="116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ht="15.5" x14ac:dyDescent="0.35">
      <c r="A181" s="11"/>
      <c r="B181" s="116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ht="15.5" x14ac:dyDescent="0.35">
      <c r="A182" s="11"/>
      <c r="B182" s="116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ht="15.5" x14ac:dyDescent="0.35">
      <c r="A183" s="11"/>
      <c r="B183" s="116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ht="15.5" x14ac:dyDescent="0.35">
      <c r="A184" s="11"/>
      <c r="B184" s="116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ht="15.5" x14ac:dyDescent="0.35">
      <c r="A185" s="11"/>
      <c r="B185" s="116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ht="15.5" x14ac:dyDescent="0.35">
      <c r="A186" s="11"/>
      <c r="B186" s="116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ht="15.5" x14ac:dyDescent="0.35">
      <c r="A187" s="11"/>
      <c r="B187" s="116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ht="15.5" x14ac:dyDescent="0.35">
      <c r="A188" s="11"/>
      <c r="B188" s="116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ht="15.5" x14ac:dyDescent="0.35">
      <c r="A189" s="11"/>
      <c r="B189" s="116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ht="15.5" x14ac:dyDescent="0.35">
      <c r="A190" s="11"/>
      <c r="B190" s="116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ht="15.5" x14ac:dyDescent="0.35">
      <c r="A191" s="11"/>
      <c r="B191" s="116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ht="15.5" x14ac:dyDescent="0.35">
      <c r="A192" s="11"/>
      <c r="B192" s="116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ht="15.5" x14ac:dyDescent="0.35">
      <c r="A193" s="11"/>
      <c r="B193" s="116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 ht="15.5" x14ac:dyDescent="0.35">
      <c r="A194" s="11"/>
      <c r="B194" s="116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ht="15.5" x14ac:dyDescent="0.35">
      <c r="A195" s="11"/>
      <c r="B195" s="116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 ht="15.5" x14ac:dyDescent="0.35">
      <c r="A196" s="11"/>
      <c r="B196" s="116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ht="15.5" x14ac:dyDescent="0.35">
      <c r="A197" s="11"/>
      <c r="B197" s="116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ht="15.5" x14ac:dyDescent="0.35">
      <c r="A198" s="11"/>
      <c r="B198" s="116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ht="15.5" x14ac:dyDescent="0.35">
      <c r="A199" s="11"/>
      <c r="B199" s="116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ht="15.5" x14ac:dyDescent="0.35">
      <c r="A200" s="11"/>
      <c r="B200" s="116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ht="15.5" x14ac:dyDescent="0.35">
      <c r="A201" s="11"/>
      <c r="B201" s="116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 ht="15.5" x14ac:dyDescent="0.35">
      <c r="A202" s="11"/>
      <c r="B202" s="116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ht="15.5" x14ac:dyDescent="0.35">
      <c r="A203" s="11"/>
      <c r="B203" s="116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ht="15.5" x14ac:dyDescent="0.35">
      <c r="A204" s="11"/>
      <c r="B204" s="116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ht="15.5" x14ac:dyDescent="0.35">
      <c r="A205" s="11"/>
      <c r="B205" s="116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spans="1:25" ht="15.5" x14ac:dyDescent="0.35">
      <c r="A206" s="11"/>
      <c r="B206" s="116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spans="1:25" ht="15.5" x14ac:dyDescent="0.35">
      <c r="A207" s="11"/>
      <c r="B207" s="116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spans="1:25" ht="15.5" x14ac:dyDescent="0.35">
      <c r="A208" s="11"/>
      <c r="B208" s="116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spans="1:25" ht="15.5" x14ac:dyDescent="0.35">
      <c r="A209" s="11"/>
      <c r="B209" s="116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spans="1:25" ht="15.5" x14ac:dyDescent="0.35">
      <c r="A210" s="11"/>
      <c r="B210" s="116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spans="1:25" ht="15.5" x14ac:dyDescent="0.35">
      <c r="A211" s="11"/>
      <c r="B211" s="116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spans="1:25" ht="15.5" x14ac:dyDescent="0.35">
      <c r="A212" s="11"/>
      <c r="B212" s="116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spans="1:25" ht="15.5" x14ac:dyDescent="0.35">
      <c r="A213" s="11"/>
      <c r="B213" s="116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spans="1:25" ht="15.5" x14ac:dyDescent="0.35">
      <c r="A214" s="11"/>
      <c r="B214" s="116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spans="1:25" ht="15.5" x14ac:dyDescent="0.35">
      <c r="A215" s="11"/>
      <c r="B215" s="116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spans="1:25" ht="15.5" x14ac:dyDescent="0.35">
      <c r="A216" s="11"/>
      <c r="B216" s="116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spans="1:25" ht="15.5" x14ac:dyDescent="0.35">
      <c r="A217" s="11"/>
      <c r="B217" s="116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spans="1:25" ht="15.5" x14ac:dyDescent="0.35">
      <c r="A218" s="11"/>
      <c r="B218" s="116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spans="1:25" ht="15.5" x14ac:dyDescent="0.35">
      <c r="A219" s="11"/>
      <c r="B219" s="116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spans="1:25" ht="15.5" x14ac:dyDescent="0.35">
      <c r="A220" s="11"/>
      <c r="B220" s="116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spans="1:25" ht="15.5" x14ac:dyDescent="0.35">
      <c r="A221" s="11"/>
      <c r="B221" s="116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spans="1:25" ht="15.5" x14ac:dyDescent="0.35">
      <c r="A222" s="11"/>
      <c r="B222" s="116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spans="1:25" ht="15.5" x14ac:dyDescent="0.35">
      <c r="A223" s="11"/>
      <c r="B223" s="116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spans="1:25" ht="15.5" x14ac:dyDescent="0.35">
      <c r="A224" s="11"/>
      <c r="B224" s="116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</row>
    <row r="225" spans="1:25" ht="15.5" x14ac:dyDescent="0.35">
      <c r="A225" s="11"/>
      <c r="B225" s="116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</row>
    <row r="226" spans="1:25" ht="15.5" x14ac:dyDescent="0.35">
      <c r="A226" s="11"/>
      <c r="B226" s="116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</row>
    <row r="227" spans="1:25" ht="15.5" x14ac:dyDescent="0.35">
      <c r="A227" s="11"/>
      <c r="B227" s="116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</row>
    <row r="228" spans="1:25" ht="15.5" x14ac:dyDescent="0.35">
      <c r="A228" s="11"/>
      <c r="B228" s="116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</row>
    <row r="229" spans="1:25" ht="15.5" x14ac:dyDescent="0.35">
      <c r="A229" s="11"/>
      <c r="B229" s="116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</row>
    <row r="230" spans="1:25" ht="15.5" x14ac:dyDescent="0.35">
      <c r="A230" s="11"/>
      <c r="B230" s="116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</row>
    <row r="231" spans="1:25" ht="15.5" x14ac:dyDescent="0.35">
      <c r="A231" s="11"/>
      <c r="B231" s="116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spans="1:25" ht="15.5" x14ac:dyDescent="0.35">
      <c r="A232" s="11"/>
      <c r="B232" s="116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spans="1:25" ht="15.5" x14ac:dyDescent="0.35">
      <c r="A233" s="11"/>
      <c r="B233" s="116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</row>
    <row r="234" spans="1:25" ht="15.5" x14ac:dyDescent="0.35">
      <c r="A234" s="11"/>
      <c r="B234" s="116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</row>
    <row r="235" spans="1:25" ht="15.5" x14ac:dyDescent="0.35">
      <c r="A235" s="11"/>
      <c r="B235" s="116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</row>
    <row r="236" spans="1:25" ht="15.5" x14ac:dyDescent="0.35">
      <c r="A236" s="11"/>
      <c r="B236" s="116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</row>
    <row r="237" spans="1:25" ht="15.5" x14ac:dyDescent="0.35">
      <c r="A237" s="11"/>
      <c r="B237" s="116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</row>
    <row r="238" spans="1:25" ht="15.5" x14ac:dyDescent="0.35">
      <c r="A238" s="11"/>
      <c r="B238" s="116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</row>
    <row r="239" spans="1:25" ht="15.5" x14ac:dyDescent="0.35">
      <c r="A239" s="11"/>
      <c r="B239" s="116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</row>
    <row r="240" spans="1:25" ht="15.5" x14ac:dyDescent="0.35">
      <c r="A240" s="11"/>
      <c r="B240" s="116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</row>
    <row r="241" spans="1:25" ht="15.5" x14ac:dyDescent="0.35">
      <c r="A241" s="11"/>
      <c r="B241" s="116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</row>
    <row r="242" spans="1:25" ht="15.5" x14ac:dyDescent="0.35">
      <c r="A242" s="11"/>
      <c r="B242" s="116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</row>
    <row r="243" spans="1:25" ht="15.5" x14ac:dyDescent="0.35">
      <c r="A243" s="11"/>
      <c r="B243" s="116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</row>
    <row r="244" spans="1:25" ht="15.5" x14ac:dyDescent="0.35">
      <c r="A244" s="11"/>
      <c r="B244" s="116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</row>
    <row r="245" spans="1:25" ht="15.5" x14ac:dyDescent="0.35">
      <c r="A245" s="11"/>
      <c r="B245" s="116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</row>
    <row r="246" spans="1:25" ht="15.5" x14ac:dyDescent="0.35">
      <c r="A246" s="11"/>
      <c r="B246" s="116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</row>
    <row r="247" spans="1:25" ht="15.5" x14ac:dyDescent="0.35">
      <c r="A247" s="11"/>
      <c r="B247" s="116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spans="1:25" ht="15.5" x14ac:dyDescent="0.35">
      <c r="A248" s="11"/>
      <c r="B248" s="116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spans="1:25" ht="15.5" x14ac:dyDescent="0.35">
      <c r="A249" s="11"/>
      <c r="B249" s="116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</row>
    <row r="250" spans="1:25" ht="15.5" x14ac:dyDescent="0.35">
      <c r="A250" s="11"/>
      <c r="B250" s="116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</row>
    <row r="251" spans="1:25" ht="15.5" x14ac:dyDescent="0.35">
      <c r="A251" s="11"/>
      <c r="B251" s="116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</row>
    <row r="252" spans="1:25" ht="15.5" x14ac:dyDescent="0.35">
      <c r="A252" s="11"/>
      <c r="B252" s="116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</row>
    <row r="253" spans="1:25" ht="15.5" x14ac:dyDescent="0.35">
      <c r="A253" s="11"/>
      <c r="B253" s="116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</row>
    <row r="254" spans="1:25" ht="15.5" x14ac:dyDescent="0.35">
      <c r="A254" s="11"/>
      <c r="B254" s="116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</row>
    <row r="255" spans="1:25" ht="15.5" x14ac:dyDescent="0.35">
      <c r="A255" s="11"/>
      <c r="B255" s="116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</row>
    <row r="256" spans="1:25" ht="15.5" x14ac:dyDescent="0.35">
      <c r="A256" s="11"/>
      <c r="B256" s="116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</row>
    <row r="257" spans="1:25" ht="15.5" x14ac:dyDescent="0.35">
      <c r="A257" s="11"/>
      <c r="B257" s="116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</row>
    <row r="258" spans="1:25" ht="15.5" x14ac:dyDescent="0.35">
      <c r="A258" s="11"/>
      <c r="B258" s="116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</row>
    <row r="259" spans="1:25" ht="15.5" x14ac:dyDescent="0.35">
      <c r="A259" s="11"/>
      <c r="B259" s="116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</row>
    <row r="260" spans="1:25" ht="15.5" x14ac:dyDescent="0.35">
      <c r="A260" s="11"/>
      <c r="B260" s="116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</row>
    <row r="261" spans="1:25" ht="15.5" x14ac:dyDescent="0.35">
      <c r="A261" s="11"/>
      <c r="B261" s="116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</row>
    <row r="262" spans="1:25" ht="15.5" x14ac:dyDescent="0.35">
      <c r="A262" s="11"/>
      <c r="B262" s="116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</row>
    <row r="263" spans="1:25" ht="15.5" x14ac:dyDescent="0.35">
      <c r="A263" s="11"/>
      <c r="B263" s="116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</row>
    <row r="264" spans="1:25" ht="15.5" x14ac:dyDescent="0.35">
      <c r="A264" s="11"/>
      <c r="B264" s="116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</row>
    <row r="265" spans="1:25" ht="15.5" x14ac:dyDescent="0.35">
      <c r="A265" s="11"/>
      <c r="B265" s="116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</row>
    <row r="266" spans="1:25" ht="15.5" x14ac:dyDescent="0.35">
      <c r="A266" s="11"/>
      <c r="B266" s="116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</row>
    <row r="267" spans="1:25" ht="15.5" x14ac:dyDescent="0.35">
      <c r="A267" s="11"/>
      <c r="B267" s="116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</row>
    <row r="268" spans="1:25" ht="15.5" x14ac:dyDescent="0.35">
      <c r="A268" s="11"/>
      <c r="B268" s="116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</row>
    <row r="269" spans="1:25" ht="15.5" x14ac:dyDescent="0.35">
      <c r="A269" s="11"/>
      <c r="B269" s="116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</row>
    <row r="270" spans="1:25" ht="15.5" x14ac:dyDescent="0.35">
      <c r="A270" s="11"/>
      <c r="B270" s="116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</row>
    <row r="271" spans="1:25" ht="15.5" x14ac:dyDescent="0.35">
      <c r="A271" s="11"/>
      <c r="B271" s="116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</row>
    <row r="272" spans="1:25" ht="15.5" x14ac:dyDescent="0.35">
      <c r="A272" s="11"/>
      <c r="B272" s="116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</row>
    <row r="273" spans="1:25" ht="15.5" x14ac:dyDescent="0.35">
      <c r="A273" s="11"/>
      <c r="B273" s="116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</row>
    <row r="274" spans="1:25" ht="15.5" x14ac:dyDescent="0.35">
      <c r="A274" s="11"/>
      <c r="B274" s="116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</row>
    <row r="275" spans="1:25" ht="15.5" x14ac:dyDescent="0.35">
      <c r="A275" s="11"/>
      <c r="B275" s="116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</row>
    <row r="276" spans="1:25" ht="15.5" x14ac:dyDescent="0.35">
      <c r="A276" s="11"/>
      <c r="B276" s="116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</row>
    <row r="277" spans="1:25" ht="15.5" x14ac:dyDescent="0.35">
      <c r="A277" s="11"/>
      <c r="B277" s="116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</row>
    <row r="278" spans="1:25" ht="15.5" x14ac:dyDescent="0.35">
      <c r="A278" s="11"/>
      <c r="B278" s="116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</row>
    <row r="279" spans="1:25" ht="15.5" x14ac:dyDescent="0.35">
      <c r="A279" s="11"/>
      <c r="B279" s="116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</row>
    <row r="280" spans="1:25" ht="15.5" x14ac:dyDescent="0.35">
      <c r="A280" s="11"/>
      <c r="B280" s="116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</row>
    <row r="281" spans="1:25" ht="15.5" x14ac:dyDescent="0.35">
      <c r="A281" s="11"/>
      <c r="B281" s="116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</row>
    <row r="282" spans="1:25" ht="15.5" x14ac:dyDescent="0.35">
      <c r="A282" s="11"/>
      <c r="B282" s="116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</row>
    <row r="283" spans="1:25" ht="15.5" x14ac:dyDescent="0.35">
      <c r="A283" s="11"/>
      <c r="B283" s="116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</row>
    <row r="284" spans="1:25" ht="15.5" x14ac:dyDescent="0.35">
      <c r="A284" s="11"/>
      <c r="B284" s="116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</row>
    <row r="285" spans="1:25" ht="15.5" x14ac:dyDescent="0.35">
      <c r="A285" s="11"/>
      <c r="B285" s="116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</row>
    <row r="286" spans="1:25" ht="15.5" x14ac:dyDescent="0.35">
      <c r="A286" s="11"/>
      <c r="B286" s="116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</row>
    <row r="287" spans="1:25" ht="15.5" x14ac:dyDescent="0.35">
      <c r="A287" s="11"/>
      <c r="B287" s="116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</row>
    <row r="288" spans="1:25" ht="15.5" x14ac:dyDescent="0.35">
      <c r="A288" s="11"/>
      <c r="B288" s="116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</row>
    <row r="289" spans="1:25" ht="15.5" x14ac:dyDescent="0.35">
      <c r="A289" s="11"/>
      <c r="B289" s="116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</row>
    <row r="290" spans="1:25" ht="15.5" x14ac:dyDescent="0.35">
      <c r="A290" s="11"/>
      <c r="B290" s="116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</row>
    <row r="291" spans="1:25" ht="15.5" x14ac:dyDescent="0.35">
      <c r="A291" s="11"/>
      <c r="B291" s="116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</row>
    <row r="292" spans="1:25" ht="15.5" x14ac:dyDescent="0.35">
      <c r="A292" s="11"/>
      <c r="B292" s="116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</row>
    <row r="293" spans="1:25" ht="15.5" x14ac:dyDescent="0.35">
      <c r="A293" s="11"/>
      <c r="B293" s="116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</row>
    <row r="294" spans="1:25" ht="15.5" x14ac:dyDescent="0.35">
      <c r="A294" s="11"/>
      <c r="B294" s="116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</row>
    <row r="295" spans="1:25" ht="15.5" x14ac:dyDescent="0.35">
      <c r="A295" s="11"/>
      <c r="B295" s="116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</row>
    <row r="296" spans="1:25" ht="15.5" x14ac:dyDescent="0.35">
      <c r="A296" s="11"/>
      <c r="B296" s="116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</row>
    <row r="297" spans="1:25" ht="15.5" x14ac:dyDescent="0.35">
      <c r="A297" s="11"/>
      <c r="B297" s="116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</row>
    <row r="298" spans="1:25" ht="15.5" x14ac:dyDescent="0.35">
      <c r="A298" s="11"/>
      <c r="B298" s="116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</row>
    <row r="299" spans="1:25" ht="15.5" x14ac:dyDescent="0.35">
      <c r="A299" s="11"/>
      <c r="B299" s="116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</row>
    <row r="300" spans="1:25" ht="15.5" x14ac:dyDescent="0.35">
      <c r="A300" s="11"/>
      <c r="B300" s="116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</row>
    <row r="301" spans="1:25" ht="15.5" x14ac:dyDescent="0.35">
      <c r="A301" s="11"/>
      <c r="B301" s="116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</row>
    <row r="302" spans="1:25" ht="15.5" x14ac:dyDescent="0.35">
      <c r="A302" s="11"/>
      <c r="B302" s="116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</row>
    <row r="303" spans="1:25" ht="15.5" x14ac:dyDescent="0.35">
      <c r="A303" s="11"/>
      <c r="B303" s="116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</row>
    <row r="304" spans="1:25" ht="15.5" x14ac:dyDescent="0.35">
      <c r="A304" s="11"/>
      <c r="B304" s="116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</row>
    <row r="305" spans="1:25" ht="15.5" x14ac:dyDescent="0.35">
      <c r="A305" s="11"/>
      <c r="B305" s="116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</row>
    <row r="306" spans="1:25" ht="15.5" x14ac:dyDescent="0.35">
      <c r="A306" s="11"/>
      <c r="B306" s="116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</row>
    <row r="307" spans="1:25" ht="15.5" x14ac:dyDescent="0.35">
      <c r="A307" s="11"/>
      <c r="B307" s="116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</row>
    <row r="308" spans="1:25" ht="15.5" x14ac:dyDescent="0.35">
      <c r="A308" s="11"/>
      <c r="B308" s="116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</row>
    <row r="309" spans="1:25" ht="15.5" x14ac:dyDescent="0.35">
      <c r="A309" s="11"/>
      <c r="B309" s="116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</row>
    <row r="310" spans="1:25" ht="15.5" x14ac:dyDescent="0.35">
      <c r="A310" s="11"/>
      <c r="B310" s="116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</row>
    <row r="311" spans="1:25" ht="15.5" x14ac:dyDescent="0.35">
      <c r="A311" s="11"/>
      <c r="B311" s="116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</row>
    <row r="312" spans="1:25" ht="15.5" x14ac:dyDescent="0.35">
      <c r="A312" s="11"/>
      <c r="B312" s="116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</row>
    <row r="313" spans="1:25" ht="15.5" x14ac:dyDescent="0.35">
      <c r="A313" s="11"/>
      <c r="B313" s="116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</row>
    <row r="314" spans="1:25" ht="15.5" x14ac:dyDescent="0.35">
      <c r="A314" s="11"/>
      <c r="B314" s="116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</row>
    <row r="315" spans="1:25" ht="15.5" x14ac:dyDescent="0.35">
      <c r="A315" s="11"/>
      <c r="B315" s="116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</row>
    <row r="316" spans="1:25" ht="15.5" x14ac:dyDescent="0.35">
      <c r="A316" s="11"/>
      <c r="B316" s="116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</row>
    <row r="317" spans="1:25" ht="15.5" x14ac:dyDescent="0.35">
      <c r="A317" s="11"/>
      <c r="B317" s="116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</row>
    <row r="318" spans="1:25" ht="15.5" x14ac:dyDescent="0.35">
      <c r="A318" s="11"/>
      <c r="B318" s="116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</row>
    <row r="319" spans="1:25" ht="15.5" x14ac:dyDescent="0.35">
      <c r="A319" s="11"/>
      <c r="B319" s="116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</row>
    <row r="320" spans="1:25" ht="15.5" x14ac:dyDescent="0.35">
      <c r="A320" s="11"/>
      <c r="B320" s="116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</row>
    <row r="321" spans="1:25" ht="15.5" x14ac:dyDescent="0.35">
      <c r="A321" s="11"/>
      <c r="B321" s="116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</row>
    <row r="322" spans="1:25" ht="15.5" x14ac:dyDescent="0.35">
      <c r="A322" s="11"/>
      <c r="B322" s="116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</row>
    <row r="323" spans="1:25" ht="15.5" x14ac:dyDescent="0.35">
      <c r="A323" s="11"/>
      <c r="B323" s="116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</row>
    <row r="324" spans="1:25" ht="15.5" x14ac:dyDescent="0.35">
      <c r="A324" s="11"/>
      <c r="B324" s="116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</row>
    <row r="325" spans="1:25" ht="15.5" x14ac:dyDescent="0.35">
      <c r="A325" s="11"/>
      <c r="B325" s="116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</row>
    <row r="326" spans="1:25" ht="15.5" x14ac:dyDescent="0.35">
      <c r="A326" s="11"/>
      <c r="B326" s="116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</row>
    <row r="327" spans="1:25" ht="15.5" x14ac:dyDescent="0.35">
      <c r="A327" s="11"/>
      <c r="B327" s="116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</row>
    <row r="328" spans="1:25" ht="15.5" x14ac:dyDescent="0.35">
      <c r="A328" s="11"/>
      <c r="B328" s="116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</row>
    <row r="329" spans="1:25" ht="15.5" x14ac:dyDescent="0.35">
      <c r="A329" s="11"/>
      <c r="B329" s="116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</row>
    <row r="330" spans="1:25" ht="15.5" x14ac:dyDescent="0.35">
      <c r="A330" s="11"/>
      <c r="B330" s="116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</row>
    <row r="331" spans="1:25" ht="15.5" x14ac:dyDescent="0.35">
      <c r="A331" s="11"/>
      <c r="B331" s="116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</row>
    <row r="332" spans="1:25" ht="15.5" x14ac:dyDescent="0.35">
      <c r="A332" s="11"/>
      <c r="B332" s="116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</row>
    <row r="333" spans="1:25" ht="15.5" x14ac:dyDescent="0.35">
      <c r="A333" s="11"/>
      <c r="B333" s="116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</row>
    <row r="334" spans="1:25" ht="15.5" x14ac:dyDescent="0.35">
      <c r="A334" s="11"/>
      <c r="B334" s="116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</row>
    <row r="335" spans="1:25" ht="15.5" x14ac:dyDescent="0.35">
      <c r="A335" s="11"/>
      <c r="B335" s="116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</row>
    <row r="336" spans="1:25" ht="15.5" x14ac:dyDescent="0.35">
      <c r="A336" s="11"/>
      <c r="B336" s="116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</row>
    <row r="337" spans="1:25" ht="15.5" x14ac:dyDescent="0.35">
      <c r="A337" s="11"/>
      <c r="B337" s="116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</row>
    <row r="338" spans="1:25" ht="15.5" x14ac:dyDescent="0.35">
      <c r="A338" s="11"/>
      <c r="B338" s="116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</row>
    <row r="339" spans="1:25" ht="15.5" x14ac:dyDescent="0.35">
      <c r="A339" s="11"/>
      <c r="B339" s="116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</row>
    <row r="340" spans="1:25" ht="15.5" x14ac:dyDescent="0.35">
      <c r="A340" s="11"/>
      <c r="B340" s="116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</row>
    <row r="341" spans="1:25" ht="15.5" x14ac:dyDescent="0.35">
      <c r="A341" s="11"/>
      <c r="B341" s="116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</row>
    <row r="342" spans="1:25" ht="15.5" x14ac:dyDescent="0.35">
      <c r="A342" s="11"/>
      <c r="B342" s="116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</row>
    <row r="343" spans="1:25" ht="15.5" x14ac:dyDescent="0.35">
      <c r="A343" s="11"/>
      <c r="B343" s="116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</row>
    <row r="344" spans="1:25" ht="15.5" x14ac:dyDescent="0.35">
      <c r="A344" s="11"/>
      <c r="B344" s="116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</row>
    <row r="345" spans="1:25" ht="15.5" x14ac:dyDescent="0.35">
      <c r="A345" s="11"/>
      <c r="B345" s="116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</row>
    <row r="346" spans="1:25" ht="15.5" x14ac:dyDescent="0.35">
      <c r="A346" s="11"/>
      <c r="B346" s="116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</row>
    <row r="347" spans="1:25" ht="15.5" x14ac:dyDescent="0.35">
      <c r="A347" s="11"/>
      <c r="B347" s="116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</row>
    <row r="348" spans="1:25" ht="15.5" x14ac:dyDescent="0.35">
      <c r="A348" s="11"/>
      <c r="B348" s="116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</row>
    <row r="349" spans="1:25" ht="15.5" x14ac:dyDescent="0.35">
      <c r="A349" s="11"/>
      <c r="B349" s="116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</row>
    <row r="350" spans="1:25" ht="15.5" x14ac:dyDescent="0.35">
      <c r="A350" s="11"/>
      <c r="B350" s="116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</row>
    <row r="351" spans="1:25" ht="15.5" x14ac:dyDescent="0.35">
      <c r="A351" s="11"/>
      <c r="B351" s="116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</row>
    <row r="352" spans="1:25" ht="15.5" x14ac:dyDescent="0.35">
      <c r="A352" s="11"/>
      <c r="B352" s="116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</row>
    <row r="353" spans="1:25" ht="15.5" x14ac:dyDescent="0.35">
      <c r="A353" s="11"/>
      <c r="B353" s="116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</row>
    <row r="354" spans="1:25" ht="15.5" x14ac:dyDescent="0.35">
      <c r="A354" s="11"/>
      <c r="B354" s="116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</row>
    <row r="355" spans="1:25" ht="15.5" x14ac:dyDescent="0.35">
      <c r="A355" s="11"/>
      <c r="B355" s="116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</row>
    <row r="356" spans="1:25" ht="15.5" x14ac:dyDescent="0.35">
      <c r="A356" s="11"/>
      <c r="B356" s="116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</row>
    <row r="357" spans="1:25" ht="15.5" x14ac:dyDescent="0.35">
      <c r="A357" s="11"/>
      <c r="B357" s="116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</row>
    <row r="358" spans="1:25" ht="15.5" x14ac:dyDescent="0.35">
      <c r="A358" s="11"/>
      <c r="B358" s="116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</row>
    <row r="359" spans="1:25" ht="15.5" x14ac:dyDescent="0.35">
      <c r="A359" s="11"/>
      <c r="B359" s="116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</row>
    <row r="360" spans="1:25" ht="15.5" x14ac:dyDescent="0.35">
      <c r="A360" s="11"/>
      <c r="B360" s="116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</row>
    <row r="361" spans="1:25" ht="15.5" x14ac:dyDescent="0.35">
      <c r="A361" s="11"/>
      <c r="B361" s="116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</row>
    <row r="362" spans="1:25" ht="15.5" x14ac:dyDescent="0.35">
      <c r="A362" s="11"/>
      <c r="B362" s="116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</row>
    <row r="363" spans="1:25" ht="15.5" x14ac:dyDescent="0.35">
      <c r="A363" s="11"/>
      <c r="B363" s="116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</row>
    <row r="364" spans="1:25" ht="15.5" x14ac:dyDescent="0.35">
      <c r="A364" s="11"/>
      <c r="B364" s="116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</row>
    <row r="365" spans="1:25" ht="15.5" x14ac:dyDescent="0.35">
      <c r="A365" s="11"/>
      <c r="B365" s="116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</row>
    <row r="366" spans="1:25" ht="15.5" x14ac:dyDescent="0.35">
      <c r="A366" s="11"/>
      <c r="B366" s="116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</row>
    <row r="367" spans="1:25" ht="15.5" x14ac:dyDescent="0.35">
      <c r="A367" s="11"/>
      <c r="B367" s="116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</row>
    <row r="368" spans="1:25" ht="15.5" x14ac:dyDescent="0.35">
      <c r="A368" s="11"/>
      <c r="B368" s="116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</row>
    <row r="369" spans="1:25" ht="15.5" x14ac:dyDescent="0.35">
      <c r="A369" s="11"/>
      <c r="B369" s="116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</row>
    <row r="370" spans="1:25" ht="15.5" x14ac:dyDescent="0.35">
      <c r="A370" s="11"/>
      <c r="B370" s="116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</row>
    <row r="371" spans="1:25" ht="15.5" x14ac:dyDescent="0.35">
      <c r="A371" s="11"/>
      <c r="B371" s="116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</row>
    <row r="372" spans="1:25" ht="15.5" x14ac:dyDescent="0.35">
      <c r="A372" s="11"/>
      <c r="B372" s="116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</row>
    <row r="373" spans="1:25" ht="15.5" x14ac:dyDescent="0.35">
      <c r="A373" s="11"/>
      <c r="B373" s="116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</row>
    <row r="374" spans="1:25" ht="15.5" x14ac:dyDescent="0.35">
      <c r="A374" s="11"/>
      <c r="B374" s="116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</row>
    <row r="375" spans="1:25" ht="15.5" x14ac:dyDescent="0.35">
      <c r="A375" s="11"/>
      <c r="B375" s="116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</row>
    <row r="376" spans="1:25" ht="15.5" x14ac:dyDescent="0.35">
      <c r="A376" s="11"/>
      <c r="B376" s="116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</row>
    <row r="377" spans="1:25" ht="15.5" x14ac:dyDescent="0.35">
      <c r="A377" s="11"/>
      <c r="B377" s="116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</row>
    <row r="378" spans="1:25" ht="15.5" x14ac:dyDescent="0.35">
      <c r="A378" s="11"/>
      <c r="B378" s="116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</row>
    <row r="379" spans="1:25" ht="15.5" x14ac:dyDescent="0.35">
      <c r="A379" s="11"/>
      <c r="B379" s="116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</row>
    <row r="380" spans="1:25" ht="15.5" x14ac:dyDescent="0.35">
      <c r="A380" s="11"/>
      <c r="B380" s="116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</row>
    <row r="381" spans="1:25" ht="15.5" x14ac:dyDescent="0.35">
      <c r="A381" s="11"/>
      <c r="B381" s="116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</row>
    <row r="382" spans="1:25" ht="15.5" x14ac:dyDescent="0.35">
      <c r="A382" s="11"/>
      <c r="B382" s="116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</row>
    <row r="383" spans="1:25" ht="15.5" x14ac:dyDescent="0.35">
      <c r="A383" s="11"/>
      <c r="B383" s="116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</row>
    <row r="384" spans="1:25" ht="15.5" x14ac:dyDescent="0.35">
      <c r="A384" s="11"/>
      <c r="B384" s="116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</row>
    <row r="385" spans="1:25" ht="15.5" x14ac:dyDescent="0.35">
      <c r="A385" s="11"/>
      <c r="B385" s="116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</row>
    <row r="386" spans="1:25" ht="15.5" x14ac:dyDescent="0.35">
      <c r="A386" s="11"/>
      <c r="B386" s="116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</row>
    <row r="387" spans="1:25" ht="15.5" x14ac:dyDescent="0.35">
      <c r="A387" s="11"/>
      <c r="B387" s="116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</row>
    <row r="388" spans="1:25" ht="15.5" x14ac:dyDescent="0.35">
      <c r="A388" s="11"/>
      <c r="B388" s="116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</row>
    <row r="389" spans="1:25" ht="15.5" x14ac:dyDescent="0.35">
      <c r="A389" s="11"/>
      <c r="B389" s="116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</row>
    <row r="390" spans="1:25" ht="15.5" x14ac:dyDescent="0.35">
      <c r="A390" s="11"/>
      <c r="B390" s="116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</row>
    <row r="391" spans="1:25" ht="15.5" x14ac:dyDescent="0.35">
      <c r="A391" s="11"/>
      <c r="B391" s="116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</row>
    <row r="392" spans="1:25" ht="15.5" x14ac:dyDescent="0.35">
      <c r="A392" s="11"/>
      <c r="B392" s="116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</row>
    <row r="393" spans="1:25" ht="15.5" x14ac:dyDescent="0.35">
      <c r="A393" s="11"/>
      <c r="B393" s="116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</row>
    <row r="394" spans="1:25" ht="15.5" x14ac:dyDescent="0.35">
      <c r="A394" s="11"/>
      <c r="B394" s="116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</row>
    <row r="395" spans="1:25" ht="15.5" x14ac:dyDescent="0.35">
      <c r="A395" s="11"/>
      <c r="B395" s="116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</row>
    <row r="396" spans="1:25" ht="15.5" x14ac:dyDescent="0.35">
      <c r="A396" s="11"/>
      <c r="B396" s="116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</row>
    <row r="397" spans="1:25" ht="15.5" x14ac:dyDescent="0.35">
      <c r="A397" s="11"/>
      <c r="B397" s="116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</row>
    <row r="398" spans="1:25" ht="15.5" x14ac:dyDescent="0.35">
      <c r="A398" s="11"/>
      <c r="B398" s="116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</row>
    <row r="399" spans="1:25" ht="15.5" x14ac:dyDescent="0.35">
      <c r="A399" s="11"/>
      <c r="B399" s="116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</row>
    <row r="400" spans="1:25" ht="15.5" x14ac:dyDescent="0.35">
      <c r="A400" s="11"/>
      <c r="B400" s="116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</row>
    <row r="401" spans="1:25" ht="15.5" x14ac:dyDescent="0.35">
      <c r="A401" s="11"/>
      <c r="B401" s="116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</row>
    <row r="402" spans="1:25" ht="15.5" x14ac:dyDescent="0.35">
      <c r="A402" s="11"/>
      <c r="B402" s="116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</row>
    <row r="403" spans="1:25" ht="15.5" x14ac:dyDescent="0.35">
      <c r="A403" s="11"/>
      <c r="B403" s="116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</row>
    <row r="404" spans="1:25" ht="15.5" x14ac:dyDescent="0.35">
      <c r="A404" s="11"/>
      <c r="B404" s="116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</row>
    <row r="405" spans="1:25" ht="15.5" x14ac:dyDescent="0.35">
      <c r="A405" s="11"/>
      <c r="B405" s="116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</row>
    <row r="406" spans="1:25" ht="15.5" x14ac:dyDescent="0.35">
      <c r="A406" s="11"/>
      <c r="B406" s="116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</row>
    <row r="407" spans="1:25" ht="15.5" x14ac:dyDescent="0.35">
      <c r="A407" s="11"/>
      <c r="B407" s="116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</row>
    <row r="408" spans="1:25" ht="15.5" x14ac:dyDescent="0.35">
      <c r="A408" s="11"/>
      <c r="B408" s="116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</row>
    <row r="409" spans="1:25" ht="15.5" x14ac:dyDescent="0.35">
      <c r="A409" s="11"/>
      <c r="B409" s="116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</row>
    <row r="410" spans="1:25" ht="15.5" x14ac:dyDescent="0.35">
      <c r="A410" s="11"/>
      <c r="B410" s="116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</row>
    <row r="411" spans="1:25" ht="15.5" x14ac:dyDescent="0.35">
      <c r="A411" s="11"/>
      <c r="B411" s="116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</row>
    <row r="412" spans="1:25" ht="15.5" x14ac:dyDescent="0.35">
      <c r="A412" s="11"/>
      <c r="B412" s="116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</row>
    <row r="413" spans="1:25" ht="15.5" x14ac:dyDescent="0.35">
      <c r="A413" s="11"/>
      <c r="B413" s="116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</row>
    <row r="414" spans="1:25" ht="15.5" x14ac:dyDescent="0.35">
      <c r="A414" s="11"/>
      <c r="B414" s="116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</row>
    <row r="415" spans="1:25" ht="15.5" x14ac:dyDescent="0.35">
      <c r="A415" s="11"/>
      <c r="B415" s="116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</row>
    <row r="416" spans="1:25" ht="15.5" x14ac:dyDescent="0.35">
      <c r="A416" s="11"/>
      <c r="B416" s="116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</row>
    <row r="417" spans="1:25" ht="15.5" x14ac:dyDescent="0.35">
      <c r="A417" s="11"/>
      <c r="B417" s="116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</row>
    <row r="418" spans="1:25" ht="15.5" x14ac:dyDescent="0.35">
      <c r="A418" s="11"/>
      <c r="B418" s="116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</row>
    <row r="419" spans="1:25" ht="15.5" x14ac:dyDescent="0.35">
      <c r="A419" s="11"/>
      <c r="B419" s="116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</row>
    <row r="420" spans="1:25" ht="15.5" x14ac:dyDescent="0.35">
      <c r="A420" s="11"/>
      <c r="B420" s="116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</row>
    <row r="421" spans="1:25" ht="15.5" x14ac:dyDescent="0.35">
      <c r="A421" s="11"/>
      <c r="B421" s="116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</row>
    <row r="422" spans="1:25" ht="15.5" x14ac:dyDescent="0.35">
      <c r="A422" s="11"/>
      <c r="B422" s="116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</row>
    <row r="423" spans="1:25" ht="15.5" x14ac:dyDescent="0.35">
      <c r="A423" s="11"/>
      <c r="B423" s="116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</row>
    <row r="424" spans="1:25" ht="15.5" x14ac:dyDescent="0.35">
      <c r="A424" s="11"/>
      <c r="B424" s="116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</row>
    <row r="425" spans="1:25" ht="15.5" x14ac:dyDescent="0.35">
      <c r="A425" s="11"/>
      <c r="B425" s="116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</row>
    <row r="426" spans="1:25" ht="15.5" x14ac:dyDescent="0.35">
      <c r="A426" s="11"/>
      <c r="B426" s="116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</row>
    <row r="427" spans="1:25" ht="15.5" x14ac:dyDescent="0.35">
      <c r="A427" s="11"/>
      <c r="B427" s="116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</row>
    <row r="428" spans="1:25" ht="15.5" x14ac:dyDescent="0.35">
      <c r="A428" s="11"/>
      <c r="B428" s="116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</row>
    <row r="429" spans="1:25" ht="15.5" x14ac:dyDescent="0.35">
      <c r="A429" s="11"/>
      <c r="B429" s="116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</row>
    <row r="430" spans="1:25" ht="15.5" x14ac:dyDescent="0.35">
      <c r="A430" s="11"/>
      <c r="B430" s="116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</row>
    <row r="431" spans="1:25" ht="15.5" x14ac:dyDescent="0.35">
      <c r="A431" s="11"/>
      <c r="B431" s="116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</row>
    <row r="432" spans="1:25" ht="15.5" x14ac:dyDescent="0.35">
      <c r="A432" s="11"/>
      <c r="B432" s="116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</row>
    <row r="433" spans="1:25" ht="15.5" x14ac:dyDescent="0.35">
      <c r="A433" s="11"/>
      <c r="B433" s="116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</row>
    <row r="434" spans="1:25" ht="15.5" x14ac:dyDescent="0.35">
      <c r="A434" s="11"/>
      <c r="B434" s="116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</row>
    <row r="435" spans="1:25" ht="15.5" x14ac:dyDescent="0.35">
      <c r="A435" s="11"/>
      <c r="B435" s="116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</row>
    <row r="436" spans="1:25" ht="15.5" x14ac:dyDescent="0.35">
      <c r="A436" s="11"/>
      <c r="B436" s="116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</row>
    <row r="437" spans="1:25" ht="15.5" x14ac:dyDescent="0.35">
      <c r="A437" s="11"/>
      <c r="B437" s="116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</row>
    <row r="438" spans="1:25" ht="15.5" x14ac:dyDescent="0.35">
      <c r="A438" s="11"/>
      <c r="B438" s="116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</row>
    <row r="439" spans="1:25" ht="15.5" x14ac:dyDescent="0.35">
      <c r="A439" s="11"/>
      <c r="B439" s="116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</row>
    <row r="440" spans="1:25" ht="15.5" x14ac:dyDescent="0.35">
      <c r="A440" s="11"/>
      <c r="B440" s="116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</row>
    <row r="441" spans="1:25" ht="15.5" x14ac:dyDescent="0.35">
      <c r="A441" s="11"/>
      <c r="B441" s="116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</row>
    <row r="442" spans="1:25" ht="15.5" x14ac:dyDescent="0.35">
      <c r="A442" s="11"/>
      <c r="B442" s="116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</row>
    <row r="443" spans="1:25" ht="15.5" x14ac:dyDescent="0.35">
      <c r="A443" s="11"/>
      <c r="B443" s="116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</row>
    <row r="444" spans="1:25" ht="15.5" x14ac:dyDescent="0.35">
      <c r="A444" s="11"/>
      <c r="B444" s="116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</row>
    <row r="445" spans="1:25" ht="15.5" x14ac:dyDescent="0.35">
      <c r="A445" s="11"/>
      <c r="B445" s="116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</row>
    <row r="446" spans="1:25" ht="15.5" x14ac:dyDescent="0.35">
      <c r="A446" s="11"/>
      <c r="B446" s="116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</row>
    <row r="447" spans="1:25" ht="15.5" x14ac:dyDescent="0.35">
      <c r="A447" s="11"/>
      <c r="B447" s="116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</row>
    <row r="448" spans="1:25" ht="15.5" x14ac:dyDescent="0.35">
      <c r="A448" s="11"/>
      <c r="B448" s="116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</row>
    <row r="449" spans="1:25" ht="15.5" x14ac:dyDescent="0.35">
      <c r="A449" s="11"/>
      <c r="B449" s="116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</row>
    <row r="450" spans="1:25" ht="15.5" x14ac:dyDescent="0.35">
      <c r="A450" s="11"/>
      <c r="B450" s="116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</row>
    <row r="451" spans="1:25" ht="15.5" x14ac:dyDescent="0.35">
      <c r="A451" s="11"/>
      <c r="B451" s="116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</row>
    <row r="452" spans="1:25" ht="15.5" x14ac:dyDescent="0.35">
      <c r="A452" s="11"/>
      <c r="B452" s="116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</row>
    <row r="453" spans="1:25" ht="15.5" x14ac:dyDescent="0.35">
      <c r="A453" s="11"/>
      <c r="B453" s="116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</row>
    <row r="454" spans="1:25" ht="15.5" x14ac:dyDescent="0.35">
      <c r="A454" s="11"/>
      <c r="B454" s="116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</row>
    <row r="455" spans="1:25" ht="15.5" x14ac:dyDescent="0.35">
      <c r="A455" s="11"/>
      <c r="B455" s="116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</row>
    <row r="456" spans="1:25" ht="15.5" x14ac:dyDescent="0.35">
      <c r="A456" s="11"/>
      <c r="B456" s="116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</row>
    <row r="457" spans="1:25" ht="15.5" x14ac:dyDescent="0.35">
      <c r="A457" s="11"/>
      <c r="B457" s="116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</row>
    <row r="458" spans="1:25" ht="15.5" x14ac:dyDescent="0.35">
      <c r="A458" s="11"/>
      <c r="B458" s="116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</row>
    <row r="459" spans="1:25" ht="15.5" x14ac:dyDescent="0.35">
      <c r="A459" s="11"/>
      <c r="B459" s="116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</row>
    <row r="460" spans="1:25" ht="15.5" x14ac:dyDescent="0.35">
      <c r="A460" s="11"/>
      <c r="B460" s="116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</row>
    <row r="461" spans="1:25" ht="15.5" x14ac:dyDescent="0.35">
      <c r="A461" s="11"/>
      <c r="B461" s="116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</row>
    <row r="462" spans="1:25" ht="15.5" x14ac:dyDescent="0.35">
      <c r="A462" s="11"/>
      <c r="B462" s="116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</row>
    <row r="463" spans="1:25" ht="15.5" x14ac:dyDescent="0.35">
      <c r="A463" s="11"/>
      <c r="B463" s="116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</row>
    <row r="464" spans="1:25" ht="15.5" x14ac:dyDescent="0.35">
      <c r="A464" s="11"/>
      <c r="B464" s="116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</row>
    <row r="465" spans="1:25" ht="15.5" x14ac:dyDescent="0.35">
      <c r="A465" s="11"/>
      <c r="B465" s="116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</row>
    <row r="466" spans="1:25" ht="15.5" x14ac:dyDescent="0.35">
      <c r="A466" s="11"/>
      <c r="B466" s="116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</row>
    <row r="467" spans="1:25" ht="15.5" x14ac:dyDescent="0.35">
      <c r="A467" s="11"/>
      <c r="B467" s="116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</row>
    <row r="468" spans="1:25" ht="15.5" x14ac:dyDescent="0.35">
      <c r="A468" s="11"/>
      <c r="B468" s="116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</row>
    <row r="469" spans="1:25" ht="15.5" x14ac:dyDescent="0.35">
      <c r="A469" s="11"/>
      <c r="B469" s="116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</row>
    <row r="470" spans="1:25" ht="15.5" x14ac:dyDescent="0.35">
      <c r="A470" s="11"/>
      <c r="B470" s="116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</row>
    <row r="471" spans="1:25" ht="15.5" x14ac:dyDescent="0.35">
      <c r="A471" s="11"/>
      <c r="B471" s="116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</row>
    <row r="472" spans="1:25" ht="15.5" x14ac:dyDescent="0.35">
      <c r="A472" s="11"/>
      <c r="B472" s="116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</row>
    <row r="473" spans="1:25" ht="15.5" x14ac:dyDescent="0.35">
      <c r="A473" s="11"/>
      <c r="B473" s="116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</row>
    <row r="474" spans="1:25" ht="15.5" x14ac:dyDescent="0.35">
      <c r="A474" s="11"/>
      <c r="B474" s="116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</row>
    <row r="475" spans="1:25" ht="15.5" x14ac:dyDescent="0.35">
      <c r="A475" s="11"/>
      <c r="B475" s="116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</row>
    <row r="476" spans="1:25" ht="15.5" x14ac:dyDescent="0.35">
      <c r="A476" s="11"/>
      <c r="B476" s="116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</row>
    <row r="477" spans="1:25" ht="15.5" x14ac:dyDescent="0.35">
      <c r="A477" s="11"/>
      <c r="B477" s="116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</row>
    <row r="478" spans="1:25" ht="15.5" x14ac:dyDescent="0.35">
      <c r="A478" s="11"/>
      <c r="B478" s="116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</row>
    <row r="479" spans="1:25" ht="15.5" x14ac:dyDescent="0.35">
      <c r="A479" s="11"/>
      <c r="B479" s="116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</row>
    <row r="480" spans="1:25" ht="15.5" x14ac:dyDescent="0.35">
      <c r="A480" s="11"/>
      <c r="B480" s="116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</row>
    <row r="481" spans="1:25" ht="15.5" x14ac:dyDescent="0.35">
      <c r="A481" s="11"/>
      <c r="B481" s="116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</row>
    <row r="482" spans="1:25" ht="15.5" x14ac:dyDescent="0.35">
      <c r="A482" s="11"/>
      <c r="B482" s="116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</row>
    <row r="483" spans="1:25" ht="15.5" x14ac:dyDescent="0.35">
      <c r="A483" s="11"/>
      <c r="B483" s="116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</row>
    <row r="484" spans="1:25" ht="15.5" x14ac:dyDescent="0.35">
      <c r="A484" s="11"/>
      <c r="B484" s="116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</row>
    <row r="485" spans="1:25" ht="15.5" x14ac:dyDescent="0.35">
      <c r="A485" s="11"/>
      <c r="B485" s="116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</row>
    <row r="486" spans="1:25" ht="15.5" x14ac:dyDescent="0.35">
      <c r="A486" s="11"/>
      <c r="B486" s="116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</row>
    <row r="487" spans="1:25" ht="15.5" x14ac:dyDescent="0.35">
      <c r="A487" s="11"/>
      <c r="B487" s="116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</row>
    <row r="488" spans="1:25" ht="15.5" x14ac:dyDescent="0.35">
      <c r="A488" s="11"/>
      <c r="B488" s="116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</row>
    <row r="489" spans="1:25" ht="15.5" x14ac:dyDescent="0.35">
      <c r="A489" s="11"/>
      <c r="B489" s="116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</row>
    <row r="490" spans="1:25" ht="15.5" x14ac:dyDescent="0.35">
      <c r="A490" s="11"/>
      <c r="B490" s="116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</row>
    <row r="491" spans="1:25" ht="15.5" x14ac:dyDescent="0.35">
      <c r="A491" s="11"/>
      <c r="B491" s="116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</row>
    <row r="492" spans="1:25" ht="15.5" x14ac:dyDescent="0.35">
      <c r="A492" s="11"/>
      <c r="B492" s="116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</row>
    <row r="493" spans="1:25" ht="15.5" x14ac:dyDescent="0.35">
      <c r="A493" s="11"/>
      <c r="B493" s="116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</row>
    <row r="494" spans="1:25" ht="15.5" x14ac:dyDescent="0.35">
      <c r="A494" s="11"/>
      <c r="B494" s="116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</row>
    <row r="495" spans="1:25" ht="15.5" x14ac:dyDescent="0.35">
      <c r="A495" s="11"/>
      <c r="B495" s="116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</row>
    <row r="496" spans="1:25" ht="15.5" x14ac:dyDescent="0.35">
      <c r="A496" s="11"/>
      <c r="B496" s="116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</row>
    <row r="497" spans="1:25" ht="15.5" x14ac:dyDescent="0.35">
      <c r="A497" s="11"/>
      <c r="B497" s="116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</row>
    <row r="498" spans="1:25" ht="15.5" x14ac:dyDescent="0.35">
      <c r="A498" s="11"/>
      <c r="B498" s="116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</row>
    <row r="499" spans="1:25" ht="15.5" x14ac:dyDescent="0.35">
      <c r="A499" s="11"/>
      <c r="B499" s="116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</row>
    <row r="500" spans="1:25" ht="15.5" x14ac:dyDescent="0.35">
      <c r="A500" s="11"/>
      <c r="B500" s="116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</row>
    <row r="501" spans="1:25" ht="15.5" x14ac:dyDescent="0.35">
      <c r="A501" s="11"/>
      <c r="B501" s="116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</row>
    <row r="502" spans="1:25" ht="15.5" x14ac:dyDescent="0.35">
      <c r="A502" s="11"/>
      <c r="B502" s="116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</row>
    <row r="503" spans="1:25" ht="15.5" x14ac:dyDescent="0.35">
      <c r="A503" s="11"/>
      <c r="B503" s="116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</row>
    <row r="504" spans="1:25" ht="15.5" x14ac:dyDescent="0.35">
      <c r="A504" s="11"/>
      <c r="B504" s="116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</row>
    <row r="505" spans="1:25" ht="15.5" x14ac:dyDescent="0.35">
      <c r="A505" s="11"/>
      <c r="B505" s="116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</row>
    <row r="506" spans="1:25" ht="15.5" x14ac:dyDescent="0.35">
      <c r="A506" s="11"/>
      <c r="B506" s="116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</row>
    <row r="507" spans="1:25" ht="15.5" x14ac:dyDescent="0.35">
      <c r="A507" s="11"/>
      <c r="B507" s="116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</row>
    <row r="508" spans="1:25" ht="15.5" x14ac:dyDescent="0.35">
      <c r="A508" s="11"/>
      <c r="B508" s="116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</row>
    <row r="509" spans="1:25" ht="15.5" x14ac:dyDescent="0.35">
      <c r="A509" s="11"/>
      <c r="B509" s="116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</row>
    <row r="510" spans="1:25" ht="15.5" x14ac:dyDescent="0.35">
      <c r="A510" s="11"/>
      <c r="B510" s="116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</row>
    <row r="511" spans="1:25" ht="15.5" x14ac:dyDescent="0.35">
      <c r="A511" s="11"/>
      <c r="B511" s="116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</row>
    <row r="512" spans="1:25" ht="15.5" x14ac:dyDescent="0.35">
      <c r="A512" s="11"/>
      <c r="B512" s="116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</row>
    <row r="513" spans="1:25" ht="15.5" x14ac:dyDescent="0.35">
      <c r="A513" s="11"/>
      <c r="B513" s="116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</row>
    <row r="514" spans="1:25" ht="15.5" x14ac:dyDescent="0.35">
      <c r="A514" s="11"/>
      <c r="B514" s="116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</row>
    <row r="515" spans="1:25" ht="15.5" x14ac:dyDescent="0.35">
      <c r="A515" s="11"/>
      <c r="B515" s="116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</row>
    <row r="516" spans="1:25" ht="15.5" x14ac:dyDescent="0.35">
      <c r="A516" s="11"/>
      <c r="B516" s="116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</row>
    <row r="517" spans="1:25" ht="15.5" x14ac:dyDescent="0.35">
      <c r="A517" s="11"/>
      <c r="B517" s="116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</row>
    <row r="518" spans="1:25" ht="15.5" x14ac:dyDescent="0.35">
      <c r="A518" s="11"/>
      <c r="B518" s="116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</row>
    <row r="519" spans="1:25" ht="15.5" x14ac:dyDescent="0.35">
      <c r="A519" s="11"/>
      <c r="B519" s="116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</row>
    <row r="520" spans="1:25" ht="15.5" x14ac:dyDescent="0.35">
      <c r="A520" s="11"/>
      <c r="B520" s="116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</row>
    <row r="521" spans="1:25" ht="15.5" x14ac:dyDescent="0.35">
      <c r="A521" s="11"/>
      <c r="B521" s="116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</row>
    <row r="522" spans="1:25" ht="15.5" x14ac:dyDescent="0.35">
      <c r="A522" s="11"/>
      <c r="B522" s="116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</row>
    <row r="523" spans="1:25" ht="15.5" x14ac:dyDescent="0.35">
      <c r="A523" s="11"/>
      <c r="B523" s="116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</row>
    <row r="524" spans="1:25" ht="15.5" x14ac:dyDescent="0.35">
      <c r="A524" s="11"/>
      <c r="B524" s="116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</row>
    <row r="525" spans="1:25" ht="15.5" x14ac:dyDescent="0.35">
      <c r="A525" s="11"/>
      <c r="B525" s="116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</row>
    <row r="526" spans="1:25" ht="15.5" x14ac:dyDescent="0.35">
      <c r="A526" s="11"/>
      <c r="B526" s="116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</row>
    <row r="527" spans="1:25" ht="15.5" x14ac:dyDescent="0.35">
      <c r="A527" s="11"/>
      <c r="B527" s="116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</row>
    <row r="528" spans="1:25" ht="15.5" x14ac:dyDescent="0.35">
      <c r="A528" s="11"/>
      <c r="B528" s="116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</row>
    <row r="529" spans="1:25" ht="15.5" x14ac:dyDescent="0.35">
      <c r="A529" s="11"/>
      <c r="B529" s="116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</row>
    <row r="530" spans="1:25" ht="15.5" x14ac:dyDescent="0.35">
      <c r="A530" s="11"/>
      <c r="B530" s="116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</row>
    <row r="531" spans="1:25" ht="15.5" x14ac:dyDescent="0.35">
      <c r="A531" s="11"/>
      <c r="B531" s="116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</row>
    <row r="532" spans="1:25" ht="15.5" x14ac:dyDescent="0.35">
      <c r="A532" s="11"/>
      <c r="B532" s="116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</row>
    <row r="533" spans="1:25" ht="15.5" x14ac:dyDescent="0.35">
      <c r="A533" s="11"/>
      <c r="B533" s="116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</row>
    <row r="534" spans="1:25" ht="15.5" x14ac:dyDescent="0.35">
      <c r="A534" s="11"/>
      <c r="B534" s="116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</row>
    <row r="535" spans="1:25" ht="15.5" x14ac:dyDescent="0.35">
      <c r="A535" s="11"/>
      <c r="B535" s="116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</row>
    <row r="536" spans="1:25" ht="15.5" x14ac:dyDescent="0.35">
      <c r="A536" s="11"/>
      <c r="B536" s="116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</row>
    <row r="537" spans="1:25" ht="15.5" x14ac:dyDescent="0.35">
      <c r="A537" s="11"/>
      <c r="B537" s="116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</row>
    <row r="538" spans="1:25" ht="15.5" x14ac:dyDescent="0.35">
      <c r="A538" s="11"/>
      <c r="B538" s="116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</row>
    <row r="539" spans="1:25" ht="15.5" x14ac:dyDescent="0.35">
      <c r="A539" s="11"/>
      <c r="B539" s="116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</row>
    <row r="540" spans="1:25" ht="15.5" x14ac:dyDescent="0.35">
      <c r="A540" s="11"/>
      <c r="B540" s="116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</row>
    <row r="541" spans="1:25" ht="15.5" x14ac:dyDescent="0.35">
      <c r="A541" s="11"/>
      <c r="B541" s="116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</row>
    <row r="542" spans="1:25" ht="15.5" x14ac:dyDescent="0.35">
      <c r="A542" s="11"/>
      <c r="B542" s="116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</row>
    <row r="543" spans="1:25" ht="15.5" x14ac:dyDescent="0.35">
      <c r="A543" s="11"/>
      <c r="B543" s="116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</row>
    <row r="544" spans="1:25" ht="15.5" x14ac:dyDescent="0.35">
      <c r="A544" s="11"/>
      <c r="B544" s="116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</row>
    <row r="545" spans="1:25" ht="15.5" x14ac:dyDescent="0.35">
      <c r="A545" s="11"/>
      <c r="B545" s="116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</row>
    <row r="546" spans="1:25" ht="15.5" x14ac:dyDescent="0.35">
      <c r="A546" s="11"/>
      <c r="B546" s="116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</row>
    <row r="547" spans="1:25" ht="15.5" x14ac:dyDescent="0.35">
      <c r="A547" s="11"/>
      <c r="B547" s="116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</row>
    <row r="548" spans="1:25" ht="15.5" x14ac:dyDescent="0.35">
      <c r="A548" s="11"/>
      <c r="B548" s="116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</row>
    <row r="549" spans="1:25" ht="15.5" x14ac:dyDescent="0.35">
      <c r="A549" s="11"/>
      <c r="B549" s="116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</row>
    <row r="550" spans="1:25" ht="15.5" x14ac:dyDescent="0.35">
      <c r="A550" s="11"/>
      <c r="B550" s="116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</row>
    <row r="551" spans="1:25" ht="15.5" x14ac:dyDescent="0.35">
      <c r="A551" s="11"/>
      <c r="B551" s="116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</row>
    <row r="552" spans="1:25" ht="15.5" x14ac:dyDescent="0.35">
      <c r="A552" s="11"/>
      <c r="B552" s="116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</row>
    <row r="553" spans="1:25" ht="15.5" x14ac:dyDescent="0.35">
      <c r="A553" s="11"/>
      <c r="B553" s="116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</row>
    <row r="554" spans="1:25" ht="15.5" x14ac:dyDescent="0.35">
      <c r="A554" s="11"/>
      <c r="B554" s="116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</row>
    <row r="555" spans="1:25" ht="15.5" x14ac:dyDescent="0.35">
      <c r="A555" s="11"/>
      <c r="B555" s="116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</row>
    <row r="556" spans="1:25" ht="15.5" x14ac:dyDescent="0.35">
      <c r="A556" s="11"/>
      <c r="B556" s="116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</row>
    <row r="557" spans="1:25" ht="15.5" x14ac:dyDescent="0.35">
      <c r="A557" s="11"/>
      <c r="B557" s="116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</row>
    <row r="558" spans="1:25" ht="15.5" x14ac:dyDescent="0.35">
      <c r="A558" s="11"/>
      <c r="B558" s="116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</row>
    <row r="559" spans="1:25" ht="15.5" x14ac:dyDescent="0.35">
      <c r="A559" s="11"/>
      <c r="B559" s="116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</row>
    <row r="560" spans="1:25" ht="15.5" x14ac:dyDescent="0.35">
      <c r="A560" s="11"/>
      <c r="B560" s="116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</row>
    <row r="561" spans="1:25" ht="15.5" x14ac:dyDescent="0.35">
      <c r="A561" s="11"/>
      <c r="B561" s="116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</row>
    <row r="562" spans="1:25" ht="15.5" x14ac:dyDescent="0.35">
      <c r="A562" s="11"/>
      <c r="B562" s="116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</row>
    <row r="563" spans="1:25" ht="15.5" x14ac:dyDescent="0.35">
      <c r="A563" s="11"/>
      <c r="B563" s="116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</row>
    <row r="564" spans="1:25" ht="15.5" x14ac:dyDescent="0.35">
      <c r="A564" s="11"/>
      <c r="B564" s="116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</row>
    <row r="565" spans="1:25" ht="15.5" x14ac:dyDescent="0.35">
      <c r="A565" s="11"/>
      <c r="B565" s="116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</row>
    <row r="566" spans="1:25" ht="15.5" x14ac:dyDescent="0.35">
      <c r="A566" s="11"/>
      <c r="B566" s="116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</row>
    <row r="567" spans="1:25" ht="15.5" x14ac:dyDescent="0.35">
      <c r="A567" s="11"/>
      <c r="B567" s="116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</row>
    <row r="568" spans="1:25" ht="15.5" x14ac:dyDescent="0.35">
      <c r="A568" s="11"/>
      <c r="B568" s="116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</row>
    <row r="569" spans="1:25" ht="15.5" x14ac:dyDescent="0.35">
      <c r="A569" s="11"/>
      <c r="B569" s="116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</row>
    <row r="570" spans="1:25" ht="15.5" x14ac:dyDescent="0.35">
      <c r="A570" s="11"/>
      <c r="B570" s="116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</row>
    <row r="571" spans="1:25" ht="15.5" x14ac:dyDescent="0.35">
      <c r="A571" s="11"/>
      <c r="B571" s="116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</row>
    <row r="572" spans="1:25" ht="15.5" x14ac:dyDescent="0.35">
      <c r="A572" s="11"/>
      <c r="B572" s="116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</row>
    <row r="573" spans="1:25" ht="15.5" x14ac:dyDescent="0.35">
      <c r="A573" s="11"/>
      <c r="B573" s="116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</row>
    <row r="574" spans="1:25" ht="15.5" x14ac:dyDescent="0.35">
      <c r="A574" s="11"/>
      <c r="B574" s="116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</row>
    <row r="575" spans="1:25" ht="15.5" x14ac:dyDescent="0.35">
      <c r="A575" s="11"/>
      <c r="B575" s="116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</row>
    <row r="576" spans="1:25" ht="15.5" x14ac:dyDescent="0.35">
      <c r="A576" s="11"/>
      <c r="B576" s="116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</row>
    <row r="577" spans="1:25" ht="15.5" x14ac:dyDescent="0.35">
      <c r="A577" s="11"/>
      <c r="B577" s="116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</row>
    <row r="578" spans="1:25" ht="15.5" x14ac:dyDescent="0.35">
      <c r="A578" s="11"/>
      <c r="B578" s="116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</row>
    <row r="579" spans="1:25" ht="15.5" x14ac:dyDescent="0.35">
      <c r="A579" s="11"/>
      <c r="B579" s="116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</row>
    <row r="580" spans="1:25" ht="15.5" x14ac:dyDescent="0.35">
      <c r="A580" s="11"/>
      <c r="B580" s="116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</row>
    <row r="581" spans="1:25" ht="15.5" x14ac:dyDescent="0.35">
      <c r="A581" s="11"/>
      <c r="B581" s="116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</row>
    <row r="582" spans="1:25" ht="15.5" x14ac:dyDescent="0.35">
      <c r="A582" s="11"/>
      <c r="B582" s="116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</row>
    <row r="583" spans="1:25" ht="15.5" x14ac:dyDescent="0.35">
      <c r="A583" s="11"/>
      <c r="B583" s="116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</row>
    <row r="584" spans="1:25" ht="15.5" x14ac:dyDescent="0.35">
      <c r="A584" s="11"/>
      <c r="B584" s="116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</row>
    <row r="585" spans="1:25" ht="15.5" x14ac:dyDescent="0.35">
      <c r="A585" s="11"/>
      <c r="B585" s="116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</row>
    <row r="586" spans="1:25" ht="15.5" x14ac:dyDescent="0.35">
      <c r="A586" s="11"/>
      <c r="B586" s="116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</row>
    <row r="587" spans="1:25" ht="15.5" x14ac:dyDescent="0.35">
      <c r="A587" s="11"/>
      <c r="B587" s="116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</row>
    <row r="588" spans="1:25" ht="15.5" x14ac:dyDescent="0.35">
      <c r="A588" s="11"/>
      <c r="B588" s="116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</row>
    <row r="589" spans="1:25" ht="15.5" x14ac:dyDescent="0.35">
      <c r="A589" s="11"/>
      <c r="B589" s="116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</row>
    <row r="590" spans="1:25" ht="15.5" x14ac:dyDescent="0.35">
      <c r="A590" s="11"/>
      <c r="B590" s="116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</row>
    <row r="591" spans="1:25" ht="15.5" x14ac:dyDescent="0.35">
      <c r="A591" s="11"/>
      <c r="B591" s="116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</row>
    <row r="592" spans="1:25" ht="15.5" x14ac:dyDescent="0.35">
      <c r="A592" s="11"/>
      <c r="B592" s="116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</row>
    <row r="593" spans="1:25" ht="15.5" x14ac:dyDescent="0.35">
      <c r="A593" s="11"/>
      <c r="B593" s="116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</row>
    <row r="594" spans="1:25" ht="15.5" x14ac:dyDescent="0.35">
      <c r="A594" s="11"/>
      <c r="B594" s="116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</row>
    <row r="595" spans="1:25" ht="15.5" x14ac:dyDescent="0.35">
      <c r="A595" s="11"/>
      <c r="B595" s="116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</row>
    <row r="596" spans="1:25" ht="15.5" x14ac:dyDescent="0.35">
      <c r="A596" s="11"/>
      <c r="B596" s="116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</row>
    <row r="597" spans="1:25" ht="15.5" x14ac:dyDescent="0.35">
      <c r="A597" s="11"/>
      <c r="B597" s="116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</row>
    <row r="598" spans="1:25" ht="15.5" x14ac:dyDescent="0.35">
      <c r="A598" s="11"/>
      <c r="B598" s="116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</row>
    <row r="599" spans="1:25" ht="15.5" x14ac:dyDescent="0.35">
      <c r="A599" s="11"/>
      <c r="B599" s="116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</row>
    <row r="600" spans="1:25" ht="15.5" x14ac:dyDescent="0.35">
      <c r="A600" s="11"/>
      <c r="B600" s="116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</row>
    <row r="601" spans="1:25" ht="15.5" x14ac:dyDescent="0.35">
      <c r="A601" s="11"/>
      <c r="B601" s="116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</row>
    <row r="602" spans="1:25" ht="15.5" x14ac:dyDescent="0.35">
      <c r="A602" s="11"/>
      <c r="B602" s="116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</row>
    <row r="603" spans="1:25" ht="15.5" x14ac:dyDescent="0.35">
      <c r="A603" s="11"/>
      <c r="B603" s="116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</row>
    <row r="604" spans="1:25" ht="15.5" x14ac:dyDescent="0.35">
      <c r="A604" s="11"/>
      <c r="B604" s="116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</row>
    <row r="605" spans="1:25" ht="15.5" x14ac:dyDescent="0.35">
      <c r="A605" s="11"/>
      <c r="B605" s="116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</row>
    <row r="606" spans="1:25" ht="15.5" x14ac:dyDescent="0.35">
      <c r="A606" s="11"/>
      <c r="B606" s="116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</row>
    <row r="607" spans="1:25" ht="15.5" x14ac:dyDescent="0.35">
      <c r="A607" s="11"/>
      <c r="B607" s="116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</row>
    <row r="608" spans="1:25" ht="15.5" x14ac:dyDescent="0.35">
      <c r="A608" s="11"/>
      <c r="B608" s="116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</row>
    <row r="609" spans="1:25" ht="15.5" x14ac:dyDescent="0.35">
      <c r="A609" s="11"/>
      <c r="B609" s="116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</row>
    <row r="610" spans="1:25" ht="15.5" x14ac:dyDescent="0.35">
      <c r="A610" s="11"/>
      <c r="B610" s="116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</row>
    <row r="611" spans="1:25" ht="15.5" x14ac:dyDescent="0.35">
      <c r="A611" s="11"/>
      <c r="B611" s="116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</row>
    <row r="612" spans="1:25" ht="15.5" x14ac:dyDescent="0.35">
      <c r="A612" s="11"/>
      <c r="B612" s="116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</row>
    <row r="613" spans="1:25" ht="15.5" x14ac:dyDescent="0.35">
      <c r="A613" s="11"/>
      <c r="B613" s="116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</row>
    <row r="614" spans="1:25" ht="15.5" x14ac:dyDescent="0.35">
      <c r="A614" s="11"/>
      <c r="B614" s="116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</row>
    <row r="615" spans="1:25" ht="15.5" x14ac:dyDescent="0.35">
      <c r="A615" s="11"/>
      <c r="B615" s="116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</row>
    <row r="616" spans="1:25" ht="15.5" x14ac:dyDescent="0.35">
      <c r="A616" s="11"/>
      <c r="B616" s="116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</row>
    <row r="617" spans="1:25" ht="15.5" x14ac:dyDescent="0.35">
      <c r="A617" s="11"/>
      <c r="B617" s="116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</row>
    <row r="618" spans="1:25" ht="15.5" x14ac:dyDescent="0.35">
      <c r="A618" s="11"/>
      <c r="B618" s="116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</row>
    <row r="619" spans="1:25" ht="15.5" x14ac:dyDescent="0.35">
      <c r="A619" s="11"/>
      <c r="B619" s="116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</row>
    <row r="620" spans="1:25" ht="15.5" x14ac:dyDescent="0.35">
      <c r="A620" s="11"/>
      <c r="B620" s="116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</row>
    <row r="621" spans="1:25" ht="15.5" x14ac:dyDescent="0.35">
      <c r="A621" s="11"/>
      <c r="B621" s="116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</row>
    <row r="622" spans="1:25" ht="15.5" x14ac:dyDescent="0.35">
      <c r="A622" s="11"/>
      <c r="B622" s="116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</row>
    <row r="623" spans="1:25" ht="15.5" x14ac:dyDescent="0.35">
      <c r="A623" s="11"/>
      <c r="B623" s="116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</row>
    <row r="624" spans="1:25" ht="15.5" x14ac:dyDescent="0.35">
      <c r="A624" s="11"/>
      <c r="B624" s="116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</row>
    <row r="625" spans="1:25" ht="15.5" x14ac:dyDescent="0.35">
      <c r="A625" s="11"/>
      <c r="B625" s="116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</row>
    <row r="626" spans="1:25" ht="15.5" x14ac:dyDescent="0.35">
      <c r="A626" s="11"/>
      <c r="B626" s="116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</row>
    <row r="627" spans="1:25" ht="15.5" x14ac:dyDescent="0.35">
      <c r="A627" s="11"/>
      <c r="B627" s="116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</row>
    <row r="628" spans="1:25" ht="15.5" x14ac:dyDescent="0.35">
      <c r="A628" s="11"/>
      <c r="B628" s="116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</row>
    <row r="629" spans="1:25" ht="15.5" x14ac:dyDescent="0.35">
      <c r="A629" s="11"/>
      <c r="B629" s="116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</row>
    <row r="630" spans="1:25" ht="15.5" x14ac:dyDescent="0.35">
      <c r="A630" s="11"/>
      <c r="B630" s="116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</row>
    <row r="631" spans="1:25" ht="15.5" x14ac:dyDescent="0.35">
      <c r="A631" s="11"/>
      <c r="B631" s="116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</row>
    <row r="632" spans="1:25" ht="15.5" x14ac:dyDescent="0.35">
      <c r="A632" s="11"/>
      <c r="B632" s="116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</row>
    <row r="633" spans="1:25" ht="15.5" x14ac:dyDescent="0.35">
      <c r="A633" s="11"/>
      <c r="B633" s="116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</row>
    <row r="634" spans="1:25" ht="15.5" x14ac:dyDescent="0.35">
      <c r="A634" s="11"/>
      <c r="B634" s="116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</row>
    <row r="635" spans="1:25" ht="15.5" x14ac:dyDescent="0.35">
      <c r="A635" s="11"/>
      <c r="B635" s="116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</row>
    <row r="636" spans="1:25" ht="15.5" x14ac:dyDescent="0.35">
      <c r="A636" s="11"/>
      <c r="B636" s="116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</row>
    <row r="637" spans="1:25" ht="15.5" x14ac:dyDescent="0.35">
      <c r="A637" s="11"/>
      <c r="B637" s="116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</row>
    <row r="638" spans="1:25" ht="15.5" x14ac:dyDescent="0.35">
      <c r="A638" s="11"/>
      <c r="B638" s="116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</row>
    <row r="639" spans="1:25" ht="15.5" x14ac:dyDescent="0.35">
      <c r="A639" s="11"/>
      <c r="B639" s="116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</row>
    <row r="640" spans="1:25" ht="15.5" x14ac:dyDescent="0.35">
      <c r="A640" s="11"/>
      <c r="B640" s="116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</row>
    <row r="641" spans="1:25" ht="15.5" x14ac:dyDescent="0.35">
      <c r="A641" s="11"/>
      <c r="B641" s="116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</row>
    <row r="642" spans="1:25" ht="15.5" x14ac:dyDescent="0.35">
      <c r="A642" s="11"/>
      <c r="B642" s="116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</row>
    <row r="643" spans="1:25" ht="15.5" x14ac:dyDescent="0.35">
      <c r="A643" s="11"/>
      <c r="B643" s="116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</row>
    <row r="644" spans="1:25" ht="15.5" x14ac:dyDescent="0.35">
      <c r="A644" s="11"/>
      <c r="B644" s="116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</row>
    <row r="645" spans="1:25" ht="15.5" x14ac:dyDescent="0.35">
      <c r="A645" s="11"/>
      <c r="B645" s="116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</row>
    <row r="646" spans="1:25" ht="15.5" x14ac:dyDescent="0.35">
      <c r="A646" s="11"/>
      <c r="B646" s="116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</row>
    <row r="647" spans="1:25" ht="15.5" x14ac:dyDescent="0.35">
      <c r="A647" s="11"/>
      <c r="B647" s="116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</row>
    <row r="648" spans="1:25" ht="15.5" x14ac:dyDescent="0.35">
      <c r="A648" s="11"/>
      <c r="B648" s="116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</row>
    <row r="649" spans="1:25" ht="15.5" x14ac:dyDescent="0.35">
      <c r="A649" s="11"/>
      <c r="B649" s="116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</row>
    <row r="650" spans="1:25" ht="15.5" x14ac:dyDescent="0.35">
      <c r="A650" s="11"/>
      <c r="B650" s="116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</row>
    <row r="651" spans="1:25" ht="15.5" x14ac:dyDescent="0.35">
      <c r="A651" s="11"/>
      <c r="B651" s="116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</row>
    <row r="652" spans="1:25" ht="15.5" x14ac:dyDescent="0.35">
      <c r="A652" s="11"/>
      <c r="B652" s="116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</row>
    <row r="653" spans="1:25" ht="15.5" x14ac:dyDescent="0.35">
      <c r="A653" s="11"/>
      <c r="B653" s="116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</row>
    <row r="654" spans="1:25" ht="15.5" x14ac:dyDescent="0.35">
      <c r="A654" s="11"/>
      <c r="B654" s="116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</row>
    <row r="655" spans="1:25" ht="15.5" x14ac:dyDescent="0.35">
      <c r="A655" s="11"/>
      <c r="B655" s="116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</row>
    <row r="656" spans="1:25" ht="15.5" x14ac:dyDescent="0.35">
      <c r="A656" s="11"/>
      <c r="B656" s="116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</row>
    <row r="657" spans="1:25" ht="15.5" x14ac:dyDescent="0.35">
      <c r="A657" s="11"/>
      <c r="B657" s="116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</row>
    <row r="658" spans="1:25" ht="15.5" x14ac:dyDescent="0.35">
      <c r="A658" s="11"/>
      <c r="B658" s="116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</row>
    <row r="659" spans="1:25" ht="15.5" x14ac:dyDescent="0.35">
      <c r="A659" s="11"/>
      <c r="B659" s="116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</row>
    <row r="660" spans="1:25" ht="15.5" x14ac:dyDescent="0.35">
      <c r="A660" s="11"/>
      <c r="B660" s="116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</row>
    <row r="661" spans="1:25" ht="15.5" x14ac:dyDescent="0.35">
      <c r="A661" s="11"/>
      <c r="B661" s="116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</row>
    <row r="662" spans="1:25" ht="15.5" x14ac:dyDescent="0.35">
      <c r="A662" s="11"/>
      <c r="B662" s="116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</row>
    <row r="663" spans="1:25" ht="15.5" x14ac:dyDescent="0.35">
      <c r="A663" s="11"/>
      <c r="B663" s="116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</row>
    <row r="664" spans="1:25" ht="15.5" x14ac:dyDescent="0.35">
      <c r="A664" s="11"/>
      <c r="B664" s="116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</row>
    <row r="665" spans="1:25" ht="15.5" x14ac:dyDescent="0.35">
      <c r="A665" s="11"/>
      <c r="B665" s="116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</row>
    <row r="666" spans="1:25" ht="15.5" x14ac:dyDescent="0.35">
      <c r="A666" s="11"/>
      <c r="B666" s="116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</row>
    <row r="667" spans="1:25" ht="15.5" x14ac:dyDescent="0.35">
      <c r="A667" s="11"/>
      <c r="B667" s="116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</row>
    <row r="668" spans="1:25" ht="15.5" x14ac:dyDescent="0.35">
      <c r="A668" s="11"/>
      <c r="B668" s="116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</row>
    <row r="669" spans="1:25" ht="15.5" x14ac:dyDescent="0.35">
      <c r="A669" s="11"/>
      <c r="B669" s="116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</row>
    <row r="670" spans="1:25" ht="15.5" x14ac:dyDescent="0.35">
      <c r="A670" s="11"/>
      <c r="B670" s="116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</row>
    <row r="671" spans="1:25" ht="15.5" x14ac:dyDescent="0.35">
      <c r="A671" s="11"/>
      <c r="B671" s="116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</row>
    <row r="672" spans="1:25" ht="15.5" x14ac:dyDescent="0.35">
      <c r="A672" s="11"/>
      <c r="B672" s="116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</row>
    <row r="673" spans="1:25" ht="15.5" x14ac:dyDescent="0.35">
      <c r="A673" s="11"/>
      <c r="B673" s="116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</row>
    <row r="674" spans="1:25" ht="15.5" x14ac:dyDescent="0.35">
      <c r="A674" s="11"/>
      <c r="B674" s="116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</row>
    <row r="675" spans="1:25" ht="15.5" x14ac:dyDescent="0.35">
      <c r="A675" s="11"/>
      <c r="B675" s="116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</row>
    <row r="676" spans="1:25" ht="15.5" x14ac:dyDescent="0.35">
      <c r="A676" s="11"/>
      <c r="B676" s="116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</row>
    <row r="677" spans="1:25" ht="15.5" x14ac:dyDescent="0.35">
      <c r="A677" s="11"/>
      <c r="B677" s="116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</row>
    <row r="678" spans="1:25" ht="15.5" x14ac:dyDescent="0.35">
      <c r="A678" s="11"/>
      <c r="B678" s="116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</row>
    <row r="679" spans="1:25" ht="15.5" x14ac:dyDescent="0.35">
      <c r="A679" s="11"/>
      <c r="B679" s="116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</row>
    <row r="680" spans="1:25" ht="15.5" x14ac:dyDescent="0.35">
      <c r="A680" s="11"/>
      <c r="B680" s="116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</row>
    <row r="681" spans="1:25" ht="15.5" x14ac:dyDescent="0.35">
      <c r="A681" s="11"/>
      <c r="B681" s="116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</row>
    <row r="682" spans="1:25" ht="15.5" x14ac:dyDescent="0.35">
      <c r="A682" s="11"/>
      <c r="B682" s="116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</row>
    <row r="683" spans="1:25" ht="15.5" x14ac:dyDescent="0.35">
      <c r="A683" s="11"/>
      <c r="B683" s="116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</row>
    <row r="684" spans="1:25" ht="15.5" x14ac:dyDescent="0.35">
      <c r="A684" s="11"/>
      <c r="B684" s="116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</row>
    <row r="685" spans="1:25" ht="15.5" x14ac:dyDescent="0.35">
      <c r="A685" s="11"/>
      <c r="B685" s="116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</row>
    <row r="686" spans="1:25" ht="15.5" x14ac:dyDescent="0.35">
      <c r="A686" s="11"/>
      <c r="B686" s="116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</row>
    <row r="687" spans="1:25" ht="15.5" x14ac:dyDescent="0.35">
      <c r="A687" s="11"/>
      <c r="B687" s="116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</row>
    <row r="688" spans="1:25" ht="15.5" x14ac:dyDescent="0.35">
      <c r="A688" s="11"/>
      <c r="B688" s="116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</row>
    <row r="689" spans="1:25" ht="15.5" x14ac:dyDescent="0.35">
      <c r="A689" s="11"/>
      <c r="B689" s="116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</row>
    <row r="690" spans="1:25" ht="15.5" x14ac:dyDescent="0.35">
      <c r="A690" s="11"/>
      <c r="B690" s="116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</row>
    <row r="691" spans="1:25" ht="15.5" x14ac:dyDescent="0.35">
      <c r="A691" s="11"/>
      <c r="B691" s="116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</row>
    <row r="692" spans="1:25" ht="15.5" x14ac:dyDescent="0.35">
      <c r="A692" s="11"/>
      <c r="B692" s="116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</row>
    <row r="693" spans="1:25" ht="15.5" x14ac:dyDescent="0.35">
      <c r="A693" s="11"/>
      <c r="B693" s="116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</row>
    <row r="694" spans="1:25" ht="15.5" x14ac:dyDescent="0.35">
      <c r="A694" s="11"/>
      <c r="B694" s="116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</row>
    <row r="695" spans="1:25" ht="15.5" x14ac:dyDescent="0.35">
      <c r="A695" s="11"/>
      <c r="B695" s="116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</row>
    <row r="696" spans="1:25" ht="15.5" x14ac:dyDescent="0.35">
      <c r="A696" s="11"/>
      <c r="B696" s="116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</row>
    <row r="697" spans="1:25" ht="15.5" x14ac:dyDescent="0.35">
      <c r="A697" s="11"/>
      <c r="B697" s="116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</row>
    <row r="698" spans="1:25" ht="15.5" x14ac:dyDescent="0.35">
      <c r="A698" s="11"/>
      <c r="B698" s="116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</row>
    <row r="699" spans="1:25" ht="15.5" x14ac:dyDescent="0.35">
      <c r="A699" s="11"/>
      <c r="B699" s="116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</row>
    <row r="700" spans="1:25" ht="15.5" x14ac:dyDescent="0.35">
      <c r="A700" s="11"/>
      <c r="B700" s="116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</row>
    <row r="701" spans="1:25" ht="15.5" x14ac:dyDescent="0.35">
      <c r="A701" s="11"/>
      <c r="B701" s="116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</row>
    <row r="702" spans="1:25" ht="15.5" x14ac:dyDescent="0.35">
      <c r="A702" s="11"/>
      <c r="B702" s="116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</row>
    <row r="703" spans="1:25" ht="15.5" x14ac:dyDescent="0.35">
      <c r="A703" s="11"/>
      <c r="B703" s="116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</row>
    <row r="704" spans="1:25" ht="15.5" x14ac:dyDescent="0.35">
      <c r="A704" s="11"/>
      <c r="B704" s="116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</row>
    <row r="705" spans="1:25" ht="15.5" x14ac:dyDescent="0.35">
      <c r="A705" s="11"/>
      <c r="B705" s="116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</row>
    <row r="706" spans="1:25" ht="15.5" x14ac:dyDescent="0.35">
      <c r="A706" s="11"/>
      <c r="B706" s="116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</row>
    <row r="707" spans="1:25" ht="15.5" x14ac:dyDescent="0.35">
      <c r="A707" s="11"/>
      <c r="B707" s="116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</row>
    <row r="708" spans="1:25" ht="15.5" x14ac:dyDescent="0.35">
      <c r="A708" s="11"/>
      <c r="B708" s="116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</row>
    <row r="709" spans="1:25" ht="15.5" x14ac:dyDescent="0.35">
      <c r="A709" s="11"/>
      <c r="B709" s="116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</row>
    <row r="710" spans="1:25" ht="15.5" x14ac:dyDescent="0.35">
      <c r="A710" s="11"/>
      <c r="B710" s="116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</row>
    <row r="711" spans="1:25" ht="15.5" x14ac:dyDescent="0.35">
      <c r="A711" s="11"/>
      <c r="B711" s="116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</row>
    <row r="712" spans="1:25" ht="15.5" x14ac:dyDescent="0.35">
      <c r="A712" s="11"/>
      <c r="B712" s="116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</row>
    <row r="713" spans="1:25" ht="15.5" x14ac:dyDescent="0.35">
      <c r="A713" s="11"/>
      <c r="B713" s="116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</row>
    <row r="714" spans="1:25" ht="15.5" x14ac:dyDescent="0.35">
      <c r="A714" s="11"/>
      <c r="B714" s="116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</row>
    <row r="715" spans="1:25" ht="15.5" x14ac:dyDescent="0.35">
      <c r="A715" s="11"/>
      <c r="B715" s="116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</row>
    <row r="716" spans="1:25" ht="15.5" x14ac:dyDescent="0.35">
      <c r="A716" s="11"/>
      <c r="B716" s="116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</row>
    <row r="717" spans="1:25" ht="15.5" x14ac:dyDescent="0.35">
      <c r="A717" s="11"/>
      <c r="B717" s="116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</row>
    <row r="718" spans="1:25" ht="15.5" x14ac:dyDescent="0.35">
      <c r="A718" s="11"/>
      <c r="B718" s="116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</row>
    <row r="719" spans="1:25" ht="15.5" x14ac:dyDescent="0.35">
      <c r="A719" s="11"/>
      <c r="B719" s="116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</row>
    <row r="720" spans="1:25" ht="15.5" x14ac:dyDescent="0.35">
      <c r="A720" s="11"/>
      <c r="B720" s="116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</row>
    <row r="721" spans="1:25" ht="15.5" x14ac:dyDescent="0.35">
      <c r="A721" s="11"/>
      <c r="B721" s="116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</row>
    <row r="722" spans="1:25" ht="15.5" x14ac:dyDescent="0.35">
      <c r="A722" s="11"/>
      <c r="B722" s="116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</row>
    <row r="723" spans="1:25" ht="15.5" x14ac:dyDescent="0.35">
      <c r="A723" s="11"/>
      <c r="B723" s="116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</row>
    <row r="724" spans="1:25" ht="15.5" x14ac:dyDescent="0.35">
      <c r="A724" s="11"/>
      <c r="B724" s="116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</row>
    <row r="725" spans="1:25" ht="15.5" x14ac:dyDescent="0.35">
      <c r="A725" s="11"/>
      <c r="B725" s="116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</row>
    <row r="726" spans="1:25" ht="15.5" x14ac:dyDescent="0.35">
      <c r="A726" s="11"/>
      <c r="B726" s="116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</row>
    <row r="727" spans="1:25" ht="15.5" x14ac:dyDescent="0.35">
      <c r="A727" s="11"/>
      <c r="B727" s="116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</row>
    <row r="728" spans="1:25" ht="15.5" x14ac:dyDescent="0.35">
      <c r="A728" s="11"/>
      <c r="B728" s="116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</row>
    <row r="729" spans="1:25" ht="15.5" x14ac:dyDescent="0.35">
      <c r="A729" s="11"/>
      <c r="B729" s="116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</row>
    <row r="730" spans="1:25" ht="15.5" x14ac:dyDescent="0.35">
      <c r="A730" s="11"/>
      <c r="B730" s="116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</row>
    <row r="731" spans="1:25" ht="15.5" x14ac:dyDescent="0.35">
      <c r="A731" s="11"/>
      <c r="B731" s="116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</row>
    <row r="732" spans="1:25" ht="15.5" x14ac:dyDescent="0.35">
      <c r="A732" s="11"/>
      <c r="B732" s="116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</row>
    <row r="733" spans="1:25" ht="15.5" x14ac:dyDescent="0.35">
      <c r="A733" s="11"/>
      <c r="B733" s="116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</row>
    <row r="734" spans="1:25" ht="15.5" x14ac:dyDescent="0.35">
      <c r="A734" s="11"/>
      <c r="B734" s="116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</row>
    <row r="735" spans="1:25" ht="15.5" x14ac:dyDescent="0.35">
      <c r="A735" s="11"/>
      <c r="B735" s="116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</row>
    <row r="736" spans="1:25" ht="15.5" x14ac:dyDescent="0.35">
      <c r="A736" s="11"/>
      <c r="B736" s="116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</row>
    <row r="737" spans="1:25" ht="15.5" x14ac:dyDescent="0.35">
      <c r="A737" s="11"/>
      <c r="B737" s="116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</row>
    <row r="738" spans="1:25" ht="15.5" x14ac:dyDescent="0.35">
      <c r="A738" s="11"/>
      <c r="B738" s="116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</row>
    <row r="739" spans="1:25" ht="15.5" x14ac:dyDescent="0.35">
      <c r="A739" s="11"/>
      <c r="B739" s="116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</row>
    <row r="740" spans="1:25" ht="15.5" x14ac:dyDescent="0.35">
      <c r="A740" s="11"/>
      <c r="B740" s="116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</row>
    <row r="741" spans="1:25" ht="15.5" x14ac:dyDescent="0.35">
      <c r="A741" s="11"/>
      <c r="B741" s="116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</row>
    <row r="742" spans="1:25" ht="15.5" x14ac:dyDescent="0.35">
      <c r="A742" s="11"/>
      <c r="B742" s="116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</row>
    <row r="743" spans="1:25" ht="15.5" x14ac:dyDescent="0.35">
      <c r="A743" s="11"/>
      <c r="B743" s="116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</row>
    <row r="744" spans="1:25" ht="15.5" x14ac:dyDescent="0.35">
      <c r="A744" s="11"/>
      <c r="B744" s="116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</row>
    <row r="745" spans="1:25" ht="15.5" x14ac:dyDescent="0.35">
      <c r="A745" s="11"/>
      <c r="B745" s="116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</row>
    <row r="746" spans="1:25" ht="15.5" x14ac:dyDescent="0.35">
      <c r="A746" s="11"/>
      <c r="B746" s="116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</row>
    <row r="747" spans="1:25" ht="15.5" x14ac:dyDescent="0.35">
      <c r="A747" s="11"/>
      <c r="B747" s="116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</row>
    <row r="748" spans="1:25" ht="15.5" x14ac:dyDescent="0.35">
      <c r="A748" s="11"/>
      <c r="B748" s="116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</row>
    <row r="749" spans="1:25" ht="15.5" x14ac:dyDescent="0.35">
      <c r="A749" s="11"/>
      <c r="B749" s="116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</row>
    <row r="750" spans="1:25" ht="15.5" x14ac:dyDescent="0.35">
      <c r="A750" s="11"/>
      <c r="B750" s="116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</row>
    <row r="751" spans="1:25" ht="15.5" x14ac:dyDescent="0.35">
      <c r="A751" s="11"/>
      <c r="B751" s="116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</row>
    <row r="752" spans="1:25" ht="15.5" x14ac:dyDescent="0.35">
      <c r="A752" s="11"/>
      <c r="B752" s="116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</row>
    <row r="753" spans="1:25" ht="15.5" x14ac:dyDescent="0.35">
      <c r="A753" s="11"/>
      <c r="B753" s="116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</row>
    <row r="754" spans="1:25" ht="15.5" x14ac:dyDescent="0.35">
      <c r="A754" s="11"/>
      <c r="B754" s="116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</row>
    <row r="755" spans="1:25" ht="15.5" x14ac:dyDescent="0.35">
      <c r="A755" s="11"/>
      <c r="B755" s="116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</row>
    <row r="756" spans="1:25" ht="15.5" x14ac:dyDescent="0.35">
      <c r="A756" s="11"/>
      <c r="B756" s="116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</row>
    <row r="757" spans="1:25" ht="15.5" x14ac:dyDescent="0.35">
      <c r="A757" s="11"/>
      <c r="B757" s="116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</row>
    <row r="758" spans="1:25" ht="15.5" x14ac:dyDescent="0.35">
      <c r="A758" s="11"/>
      <c r="B758" s="116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</row>
    <row r="759" spans="1:25" ht="15.5" x14ac:dyDescent="0.35">
      <c r="A759" s="11"/>
      <c r="B759" s="116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</row>
    <row r="760" spans="1:25" ht="15.5" x14ac:dyDescent="0.35">
      <c r="A760" s="11"/>
      <c r="B760" s="116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</row>
    <row r="761" spans="1:25" ht="15.5" x14ac:dyDescent="0.35">
      <c r="A761" s="11"/>
      <c r="B761" s="116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</row>
    <row r="762" spans="1:25" ht="15.5" x14ac:dyDescent="0.35">
      <c r="A762" s="11"/>
      <c r="B762" s="116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</row>
    <row r="763" spans="1:25" ht="15.5" x14ac:dyDescent="0.35">
      <c r="A763" s="11"/>
      <c r="B763" s="116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</row>
    <row r="764" spans="1:25" ht="15.5" x14ac:dyDescent="0.35">
      <c r="A764" s="11"/>
      <c r="B764" s="116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</row>
    <row r="765" spans="1:25" ht="15.5" x14ac:dyDescent="0.35">
      <c r="A765" s="11"/>
      <c r="B765" s="116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</row>
    <row r="766" spans="1:25" ht="15.5" x14ac:dyDescent="0.35">
      <c r="A766" s="11"/>
      <c r="B766" s="116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</row>
    <row r="767" spans="1:25" ht="15.5" x14ac:dyDescent="0.35">
      <c r="A767" s="11"/>
      <c r="B767" s="116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</row>
    <row r="768" spans="1:25" ht="15.5" x14ac:dyDescent="0.35">
      <c r="A768" s="11"/>
      <c r="B768" s="116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</row>
    <row r="769" spans="1:25" ht="15.5" x14ac:dyDescent="0.35">
      <c r="A769" s="11"/>
      <c r="B769" s="116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</row>
    <row r="770" spans="1:25" ht="15.5" x14ac:dyDescent="0.35">
      <c r="A770" s="11"/>
      <c r="B770" s="116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</row>
    <row r="771" spans="1:25" ht="15.5" x14ac:dyDescent="0.35">
      <c r="A771" s="11"/>
      <c r="B771" s="116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</row>
    <row r="772" spans="1:25" ht="15.5" x14ac:dyDescent="0.35">
      <c r="A772" s="11"/>
      <c r="B772" s="116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</row>
    <row r="773" spans="1:25" ht="15.5" x14ac:dyDescent="0.35">
      <c r="A773" s="11"/>
      <c r="B773" s="116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</row>
    <row r="774" spans="1:25" ht="15.5" x14ac:dyDescent="0.35">
      <c r="A774" s="11"/>
      <c r="B774" s="116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</row>
    <row r="775" spans="1:25" ht="15.5" x14ac:dyDescent="0.35">
      <c r="A775" s="11"/>
      <c r="B775" s="116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</row>
    <row r="776" spans="1:25" ht="15.5" x14ac:dyDescent="0.35">
      <c r="A776" s="11"/>
      <c r="B776" s="116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</row>
    <row r="777" spans="1:25" ht="15.5" x14ac:dyDescent="0.35">
      <c r="A777" s="11"/>
      <c r="B777" s="116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</row>
    <row r="778" spans="1:25" ht="15.5" x14ac:dyDescent="0.35">
      <c r="A778" s="11"/>
      <c r="B778" s="116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</row>
    <row r="779" spans="1:25" ht="15.5" x14ac:dyDescent="0.35">
      <c r="A779" s="11"/>
      <c r="B779" s="116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</row>
    <row r="780" spans="1:25" ht="15.5" x14ac:dyDescent="0.35">
      <c r="A780" s="11"/>
      <c r="B780" s="116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</row>
    <row r="781" spans="1:25" ht="15.5" x14ac:dyDescent="0.35">
      <c r="A781" s="11"/>
      <c r="B781" s="116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</row>
    <row r="782" spans="1:25" ht="15.5" x14ac:dyDescent="0.35">
      <c r="A782" s="11"/>
      <c r="B782" s="116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</row>
    <row r="783" spans="1:25" ht="15.5" x14ac:dyDescent="0.35">
      <c r="A783" s="11"/>
      <c r="B783" s="116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</row>
    <row r="784" spans="1:25" ht="15.5" x14ac:dyDescent="0.35">
      <c r="A784" s="11"/>
      <c r="B784" s="116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</row>
    <row r="785" spans="1:25" ht="15.5" x14ac:dyDescent="0.35">
      <c r="A785" s="11"/>
      <c r="B785" s="116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</row>
    <row r="786" spans="1:25" ht="15.5" x14ac:dyDescent="0.35">
      <c r="A786" s="11"/>
      <c r="B786" s="116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</row>
    <row r="787" spans="1:25" ht="15.5" x14ac:dyDescent="0.35">
      <c r="A787" s="11"/>
      <c r="B787" s="116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</row>
    <row r="788" spans="1:25" ht="15.5" x14ac:dyDescent="0.35">
      <c r="A788" s="11"/>
      <c r="B788" s="116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</row>
    <row r="789" spans="1:25" ht="15.5" x14ac:dyDescent="0.35">
      <c r="A789" s="11"/>
      <c r="B789" s="116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</row>
    <row r="790" spans="1:25" ht="15.5" x14ac:dyDescent="0.35">
      <c r="A790" s="11"/>
      <c r="B790" s="116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</row>
    <row r="791" spans="1:25" ht="15.5" x14ac:dyDescent="0.35">
      <c r="A791" s="11"/>
      <c r="B791" s="116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</row>
    <row r="792" spans="1:25" ht="15.5" x14ac:dyDescent="0.35">
      <c r="A792" s="11"/>
      <c r="B792" s="116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</row>
    <row r="793" spans="1:25" ht="15.5" x14ac:dyDescent="0.35">
      <c r="A793" s="11"/>
      <c r="B793" s="116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</row>
    <row r="794" spans="1:25" ht="15.5" x14ac:dyDescent="0.35">
      <c r="A794" s="11"/>
      <c r="B794" s="116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</row>
    <row r="795" spans="1:25" ht="15.5" x14ac:dyDescent="0.35">
      <c r="A795" s="11"/>
      <c r="B795" s="116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</row>
    <row r="796" spans="1:25" ht="15.5" x14ac:dyDescent="0.35">
      <c r="A796" s="11"/>
      <c r="B796" s="116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</row>
    <row r="797" spans="1:25" ht="15.5" x14ac:dyDescent="0.35">
      <c r="A797" s="11"/>
      <c r="B797" s="116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</row>
    <row r="798" spans="1:25" ht="15.5" x14ac:dyDescent="0.35">
      <c r="A798" s="11"/>
      <c r="B798" s="116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</row>
    <row r="799" spans="1:25" ht="15.5" x14ac:dyDescent="0.35">
      <c r="A799" s="11"/>
      <c r="B799" s="116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</row>
    <row r="800" spans="1:25" ht="15.5" x14ac:dyDescent="0.35">
      <c r="A800" s="11"/>
      <c r="B800" s="116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</row>
    <row r="801" spans="1:25" ht="15.5" x14ac:dyDescent="0.35">
      <c r="A801" s="11"/>
      <c r="B801" s="116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</row>
    <row r="802" spans="1:25" ht="15.5" x14ac:dyDescent="0.35">
      <c r="A802" s="11"/>
      <c r="B802" s="116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</row>
    <row r="803" spans="1:25" ht="15.5" x14ac:dyDescent="0.35">
      <c r="A803" s="11"/>
      <c r="B803" s="116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</row>
    <row r="804" spans="1:25" ht="15.5" x14ac:dyDescent="0.35">
      <c r="A804" s="11"/>
      <c r="B804" s="116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</row>
    <row r="805" spans="1:25" ht="15.5" x14ac:dyDescent="0.35">
      <c r="A805" s="11"/>
      <c r="B805" s="116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</row>
    <row r="806" spans="1:25" ht="15.5" x14ac:dyDescent="0.35">
      <c r="A806" s="11"/>
      <c r="B806" s="116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</row>
    <row r="807" spans="1:25" ht="15.5" x14ac:dyDescent="0.35">
      <c r="A807" s="11"/>
      <c r="B807" s="116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</row>
    <row r="808" spans="1:25" ht="15.5" x14ac:dyDescent="0.35">
      <c r="A808" s="11"/>
      <c r="B808" s="116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</row>
    <row r="809" spans="1:25" ht="15.5" x14ac:dyDescent="0.35">
      <c r="A809" s="11"/>
      <c r="B809" s="116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</row>
    <row r="810" spans="1:25" ht="15.5" x14ac:dyDescent="0.35">
      <c r="A810" s="11"/>
      <c r="B810" s="116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</row>
    <row r="811" spans="1:25" ht="15.5" x14ac:dyDescent="0.35">
      <c r="A811" s="11"/>
      <c r="B811" s="116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</row>
    <row r="812" spans="1:25" ht="15.5" x14ac:dyDescent="0.35">
      <c r="A812" s="11"/>
      <c r="B812" s="116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</row>
    <row r="813" spans="1:25" ht="15.5" x14ac:dyDescent="0.35">
      <c r="A813" s="11"/>
      <c r="B813" s="116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</row>
    <row r="814" spans="1:25" ht="15.5" x14ac:dyDescent="0.35">
      <c r="A814" s="11"/>
      <c r="B814" s="116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</row>
    <row r="815" spans="1:25" ht="15.5" x14ac:dyDescent="0.35">
      <c r="A815" s="11"/>
      <c r="B815" s="116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</row>
    <row r="816" spans="1:25" ht="15.5" x14ac:dyDescent="0.35">
      <c r="A816" s="11"/>
      <c r="B816" s="116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</row>
    <row r="817" spans="1:25" ht="15.5" x14ac:dyDescent="0.35">
      <c r="A817" s="11"/>
      <c r="B817" s="116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</row>
    <row r="818" spans="1:25" ht="15.5" x14ac:dyDescent="0.35">
      <c r="A818" s="11"/>
      <c r="B818" s="116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</row>
    <row r="819" spans="1:25" ht="15.5" x14ac:dyDescent="0.35">
      <c r="A819" s="11"/>
      <c r="B819" s="116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</row>
    <row r="820" spans="1:25" ht="15.5" x14ac:dyDescent="0.35">
      <c r="A820" s="11"/>
      <c r="B820" s="116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</row>
    <row r="821" spans="1:25" ht="15.5" x14ac:dyDescent="0.35">
      <c r="A821" s="11"/>
      <c r="B821" s="116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</row>
    <row r="822" spans="1:25" ht="15.5" x14ac:dyDescent="0.35">
      <c r="A822" s="11"/>
      <c r="B822" s="116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</row>
    <row r="823" spans="1:25" ht="15.5" x14ac:dyDescent="0.35">
      <c r="A823" s="11"/>
      <c r="B823" s="116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</row>
    <row r="824" spans="1:25" ht="15.5" x14ac:dyDescent="0.35">
      <c r="A824" s="11"/>
      <c r="B824" s="116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</row>
    <row r="825" spans="1:25" ht="15.5" x14ac:dyDescent="0.35">
      <c r="A825" s="11"/>
      <c r="B825" s="116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</row>
    <row r="826" spans="1:25" ht="15.5" x14ac:dyDescent="0.35">
      <c r="A826" s="11"/>
      <c r="B826" s="116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</row>
    <row r="827" spans="1:25" ht="15.5" x14ac:dyDescent="0.35">
      <c r="A827" s="11"/>
      <c r="B827" s="116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</row>
    <row r="828" spans="1:25" ht="15.5" x14ac:dyDescent="0.35">
      <c r="A828" s="11"/>
      <c r="B828" s="116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</row>
    <row r="829" spans="1:25" ht="15.5" x14ac:dyDescent="0.35">
      <c r="A829" s="11"/>
      <c r="B829" s="116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</row>
    <row r="830" spans="1:25" ht="15.5" x14ac:dyDescent="0.35">
      <c r="A830" s="11"/>
      <c r="B830" s="116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</row>
    <row r="831" spans="1:25" ht="15.5" x14ac:dyDescent="0.35">
      <c r="A831" s="11"/>
      <c r="B831" s="116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</row>
    <row r="832" spans="1:25" ht="15.5" x14ac:dyDescent="0.35">
      <c r="A832" s="11"/>
      <c r="B832" s="116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</row>
    <row r="833" spans="1:25" ht="15.5" x14ac:dyDescent="0.35">
      <c r="A833" s="11"/>
      <c r="B833" s="116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</row>
    <row r="834" spans="1:25" ht="15.5" x14ac:dyDescent="0.35">
      <c r="A834" s="11"/>
      <c r="B834" s="116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</row>
    <row r="835" spans="1:25" ht="15.5" x14ac:dyDescent="0.35">
      <c r="A835" s="11"/>
      <c r="B835" s="116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</row>
    <row r="836" spans="1:25" ht="15.5" x14ac:dyDescent="0.35">
      <c r="A836" s="11"/>
      <c r="B836" s="116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</row>
    <row r="837" spans="1:25" ht="15.5" x14ac:dyDescent="0.35">
      <c r="A837" s="11"/>
      <c r="B837" s="116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</row>
    <row r="838" spans="1:25" ht="15.5" x14ac:dyDescent="0.35">
      <c r="A838" s="11"/>
      <c r="B838" s="116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</row>
    <row r="839" spans="1:25" ht="15.5" x14ac:dyDescent="0.35">
      <c r="A839" s="11"/>
      <c r="B839" s="116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</row>
    <row r="840" spans="1:25" ht="15.5" x14ac:dyDescent="0.35">
      <c r="A840" s="11"/>
      <c r="B840" s="116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</row>
    <row r="841" spans="1:25" ht="15.5" x14ac:dyDescent="0.35">
      <c r="A841" s="11"/>
      <c r="B841" s="116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</row>
    <row r="842" spans="1:25" ht="15.5" x14ac:dyDescent="0.35">
      <c r="A842" s="11"/>
      <c r="B842" s="116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</row>
    <row r="843" spans="1:25" ht="15.5" x14ac:dyDescent="0.35">
      <c r="A843" s="11"/>
      <c r="B843" s="116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</row>
    <row r="844" spans="1:25" ht="15.5" x14ac:dyDescent="0.35">
      <c r="A844" s="11"/>
      <c r="B844" s="116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</row>
    <row r="845" spans="1:25" ht="15.5" x14ac:dyDescent="0.35">
      <c r="A845" s="11"/>
      <c r="B845" s="116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</row>
    <row r="846" spans="1:25" ht="15.5" x14ac:dyDescent="0.35">
      <c r="A846" s="11"/>
      <c r="B846" s="116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</row>
    <row r="847" spans="1:25" ht="15.5" x14ac:dyDescent="0.35">
      <c r="A847" s="11"/>
      <c r="B847" s="116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</row>
    <row r="848" spans="1:25" ht="15.5" x14ac:dyDescent="0.35">
      <c r="A848" s="11"/>
      <c r="B848" s="116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</row>
    <row r="849" spans="1:25" ht="15.5" x14ac:dyDescent="0.35">
      <c r="A849" s="11"/>
      <c r="B849" s="116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</row>
    <row r="850" spans="1:25" ht="15.5" x14ac:dyDescent="0.35">
      <c r="A850" s="11"/>
      <c r="B850" s="116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</row>
    <row r="851" spans="1:25" ht="15.5" x14ac:dyDescent="0.35">
      <c r="A851" s="11"/>
      <c r="B851" s="116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</row>
    <row r="852" spans="1:25" ht="15.5" x14ac:dyDescent="0.35">
      <c r="A852" s="11"/>
      <c r="B852" s="116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</row>
    <row r="853" spans="1:25" ht="15.5" x14ac:dyDescent="0.35">
      <c r="A853" s="11"/>
      <c r="B853" s="116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</row>
    <row r="854" spans="1:25" ht="15.5" x14ac:dyDescent="0.35">
      <c r="A854" s="11"/>
      <c r="B854" s="116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</row>
    <row r="855" spans="1:25" ht="15.5" x14ac:dyDescent="0.35">
      <c r="A855" s="11"/>
      <c r="B855" s="116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</row>
    <row r="856" spans="1:25" ht="15.5" x14ac:dyDescent="0.35">
      <c r="A856" s="11"/>
      <c r="B856" s="116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</row>
    <row r="857" spans="1:25" ht="15.5" x14ac:dyDescent="0.35">
      <c r="A857" s="11"/>
      <c r="B857" s="116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</row>
    <row r="858" spans="1:25" ht="15.5" x14ac:dyDescent="0.35">
      <c r="A858" s="11"/>
      <c r="B858" s="116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</row>
    <row r="859" spans="1:25" ht="15.5" x14ac:dyDescent="0.35">
      <c r="A859" s="11"/>
      <c r="B859" s="116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</row>
    <row r="860" spans="1:25" ht="15.5" x14ac:dyDescent="0.35">
      <c r="A860" s="11"/>
      <c r="B860" s="116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</row>
    <row r="861" spans="1:25" ht="15.5" x14ac:dyDescent="0.35">
      <c r="A861" s="11"/>
      <c r="B861" s="116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</row>
    <row r="862" spans="1:25" ht="15.5" x14ac:dyDescent="0.35">
      <c r="A862" s="11"/>
      <c r="B862" s="116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</row>
    <row r="863" spans="1:25" ht="15.5" x14ac:dyDescent="0.35">
      <c r="A863" s="11"/>
      <c r="B863" s="116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</row>
    <row r="864" spans="1:25" ht="15.5" x14ac:dyDescent="0.35">
      <c r="A864" s="11"/>
      <c r="B864" s="116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</row>
    <row r="865" spans="1:25" ht="15.5" x14ac:dyDescent="0.35">
      <c r="A865" s="11"/>
      <c r="B865" s="116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</row>
    <row r="866" spans="1:25" ht="15.5" x14ac:dyDescent="0.35">
      <c r="A866" s="11"/>
      <c r="B866" s="116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</row>
    <row r="867" spans="1:25" ht="15.5" x14ac:dyDescent="0.35">
      <c r="A867" s="11"/>
      <c r="B867" s="116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</row>
    <row r="868" spans="1:25" ht="15.5" x14ac:dyDescent="0.35">
      <c r="A868" s="11"/>
      <c r="B868" s="116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</row>
    <row r="869" spans="1:25" ht="15.5" x14ac:dyDescent="0.35">
      <c r="A869" s="11"/>
      <c r="B869" s="116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</row>
    <row r="870" spans="1:25" ht="15.5" x14ac:dyDescent="0.35">
      <c r="A870" s="11"/>
      <c r="B870" s="116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</row>
    <row r="871" spans="1:25" ht="15.5" x14ac:dyDescent="0.35">
      <c r="A871" s="11"/>
      <c r="B871" s="116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</row>
    <row r="872" spans="1:25" ht="15.5" x14ac:dyDescent="0.35">
      <c r="A872" s="11"/>
      <c r="B872" s="116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</row>
    <row r="873" spans="1:25" ht="15.5" x14ac:dyDescent="0.35">
      <c r="A873" s="11"/>
      <c r="B873" s="116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</row>
    <row r="874" spans="1:25" ht="15.5" x14ac:dyDescent="0.35">
      <c r="A874" s="11"/>
      <c r="B874" s="116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</row>
    <row r="875" spans="1:25" ht="15.5" x14ac:dyDescent="0.35">
      <c r="A875" s="11"/>
      <c r="B875" s="116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</row>
    <row r="876" spans="1:25" ht="15.5" x14ac:dyDescent="0.35">
      <c r="A876" s="11"/>
      <c r="B876" s="116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</row>
    <row r="877" spans="1:25" ht="15.5" x14ac:dyDescent="0.35">
      <c r="A877" s="11"/>
      <c r="B877" s="116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</row>
    <row r="878" spans="1:25" ht="15.5" x14ac:dyDescent="0.35">
      <c r="A878" s="11"/>
      <c r="B878" s="116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</row>
    <row r="879" spans="1:25" ht="15.5" x14ac:dyDescent="0.35">
      <c r="A879" s="11"/>
      <c r="B879" s="116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</row>
    <row r="880" spans="1:25" ht="15.5" x14ac:dyDescent="0.35">
      <c r="A880" s="11"/>
      <c r="B880" s="116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</row>
    <row r="881" spans="1:25" ht="15.5" x14ac:dyDescent="0.35">
      <c r="A881" s="11"/>
      <c r="B881" s="116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</row>
    <row r="882" spans="1:25" ht="15.5" x14ac:dyDescent="0.35">
      <c r="A882" s="11"/>
      <c r="B882" s="116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</row>
    <row r="883" spans="1:25" ht="15.5" x14ac:dyDescent="0.35">
      <c r="A883" s="11"/>
      <c r="B883" s="116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</row>
    <row r="884" spans="1:25" ht="15.5" x14ac:dyDescent="0.35">
      <c r="A884" s="11"/>
      <c r="B884" s="116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</row>
    <row r="885" spans="1:25" ht="15.5" x14ac:dyDescent="0.35">
      <c r="A885" s="11"/>
      <c r="B885" s="116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</row>
    <row r="886" spans="1:25" ht="15.5" x14ac:dyDescent="0.35">
      <c r="A886" s="11"/>
      <c r="B886" s="116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</row>
    <row r="887" spans="1:25" ht="15.5" x14ac:dyDescent="0.35">
      <c r="A887" s="11"/>
      <c r="B887" s="116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</row>
    <row r="888" spans="1:25" ht="15.5" x14ac:dyDescent="0.35">
      <c r="A888" s="11"/>
      <c r="B888" s="116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</row>
    <row r="889" spans="1:25" ht="15.5" x14ac:dyDescent="0.35">
      <c r="A889" s="11"/>
      <c r="B889" s="116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</row>
    <row r="890" spans="1:25" ht="15.5" x14ac:dyDescent="0.35">
      <c r="A890" s="11"/>
      <c r="B890" s="116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</row>
    <row r="891" spans="1:25" ht="15.5" x14ac:dyDescent="0.35">
      <c r="A891" s="11"/>
      <c r="B891" s="116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</row>
    <row r="892" spans="1:25" ht="15.5" x14ac:dyDescent="0.35">
      <c r="A892" s="11"/>
      <c r="B892" s="116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</row>
    <row r="893" spans="1:25" ht="15.5" x14ac:dyDescent="0.35">
      <c r="A893" s="11"/>
      <c r="B893" s="116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</row>
    <row r="894" spans="1:25" ht="15.5" x14ac:dyDescent="0.35">
      <c r="A894" s="11"/>
      <c r="B894" s="116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</row>
    <row r="895" spans="1:25" ht="15.5" x14ac:dyDescent="0.35">
      <c r="A895" s="11"/>
      <c r="B895" s="116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</row>
    <row r="896" spans="1:25" ht="15.5" x14ac:dyDescent="0.35">
      <c r="A896" s="11"/>
      <c r="B896" s="116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</row>
    <row r="897" spans="1:25" ht="15.5" x14ac:dyDescent="0.35">
      <c r="A897" s="11"/>
      <c r="B897" s="116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</row>
    <row r="898" spans="1:25" ht="15.5" x14ac:dyDescent="0.35">
      <c r="A898" s="11"/>
      <c r="B898" s="116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</row>
    <row r="899" spans="1:25" ht="15.5" x14ac:dyDescent="0.35">
      <c r="A899" s="11"/>
      <c r="B899" s="116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</row>
    <row r="900" spans="1:25" ht="15.5" x14ac:dyDescent="0.35">
      <c r="A900" s="11"/>
      <c r="B900" s="116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</row>
    <row r="901" spans="1:25" ht="15.5" x14ac:dyDescent="0.35">
      <c r="A901" s="11"/>
      <c r="B901" s="116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</row>
    <row r="902" spans="1:25" ht="15.5" x14ac:dyDescent="0.35">
      <c r="A902" s="11"/>
      <c r="B902" s="116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</row>
    <row r="903" spans="1:25" ht="15.5" x14ac:dyDescent="0.35">
      <c r="A903" s="11"/>
      <c r="B903" s="116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</row>
    <row r="904" spans="1:25" ht="15.5" x14ac:dyDescent="0.35">
      <c r="A904" s="11"/>
      <c r="B904" s="116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</row>
    <row r="905" spans="1:25" ht="15.5" x14ac:dyDescent="0.35">
      <c r="A905" s="11"/>
      <c r="B905" s="116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</row>
    <row r="906" spans="1:25" ht="15.5" x14ac:dyDescent="0.35">
      <c r="A906" s="11"/>
      <c r="B906" s="116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</row>
    <row r="907" spans="1:25" ht="15.5" x14ac:dyDescent="0.35">
      <c r="A907" s="11"/>
      <c r="B907" s="116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</row>
    <row r="908" spans="1:25" ht="15.5" x14ac:dyDescent="0.35">
      <c r="A908" s="11"/>
      <c r="B908" s="116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</row>
    <row r="909" spans="1:25" ht="15.5" x14ac:dyDescent="0.35">
      <c r="A909" s="11"/>
      <c r="B909" s="116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</row>
    <row r="910" spans="1:25" ht="15.5" x14ac:dyDescent="0.35">
      <c r="A910" s="11"/>
      <c r="B910" s="116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</row>
    <row r="911" spans="1:25" ht="15.5" x14ac:dyDescent="0.35">
      <c r="A911" s="11"/>
      <c r="B911" s="116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</row>
    <row r="912" spans="1:25" ht="15.5" x14ac:dyDescent="0.35">
      <c r="A912" s="11"/>
      <c r="B912" s="116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</row>
    <row r="913" spans="1:25" ht="15.5" x14ac:dyDescent="0.35">
      <c r="A913" s="11"/>
      <c r="B913" s="116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</row>
    <row r="914" spans="1:25" ht="15.5" x14ac:dyDescent="0.35">
      <c r="A914" s="11"/>
      <c r="B914" s="116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</row>
    <row r="915" spans="1:25" ht="15.5" x14ac:dyDescent="0.35">
      <c r="A915" s="11"/>
      <c r="B915" s="116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</row>
    <row r="916" spans="1:25" ht="15.5" x14ac:dyDescent="0.35">
      <c r="A916" s="11"/>
      <c r="B916" s="116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</row>
    <row r="917" spans="1:25" ht="15.5" x14ac:dyDescent="0.35">
      <c r="A917" s="11"/>
      <c r="B917" s="116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</row>
    <row r="918" spans="1:25" ht="15.5" x14ac:dyDescent="0.35">
      <c r="A918" s="11"/>
      <c r="B918" s="116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</row>
    <row r="919" spans="1:25" ht="15.5" x14ac:dyDescent="0.35">
      <c r="A919" s="11"/>
      <c r="B919" s="116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</row>
    <row r="920" spans="1:25" ht="15.5" x14ac:dyDescent="0.35">
      <c r="A920" s="11"/>
      <c r="B920" s="116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</row>
    <row r="921" spans="1:25" ht="15.5" x14ac:dyDescent="0.35">
      <c r="A921" s="11"/>
      <c r="B921" s="116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</row>
    <row r="922" spans="1:25" ht="15.5" x14ac:dyDescent="0.35">
      <c r="A922" s="11"/>
      <c r="B922" s="116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</row>
    <row r="923" spans="1:25" ht="15.5" x14ac:dyDescent="0.35">
      <c r="A923" s="11"/>
      <c r="B923" s="116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</row>
    <row r="924" spans="1:25" ht="15.5" x14ac:dyDescent="0.35">
      <c r="A924" s="11"/>
      <c r="B924" s="116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</row>
    <row r="925" spans="1:25" ht="15.5" x14ac:dyDescent="0.35">
      <c r="A925" s="11"/>
      <c r="B925" s="116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</row>
    <row r="926" spans="1:25" ht="15.5" x14ac:dyDescent="0.35">
      <c r="A926" s="11"/>
      <c r="B926" s="116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</row>
    <row r="927" spans="1:25" ht="15.5" x14ac:dyDescent="0.35">
      <c r="A927" s="11"/>
      <c r="B927" s="116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</row>
    <row r="928" spans="1:25" ht="15.5" x14ac:dyDescent="0.35">
      <c r="A928" s="11"/>
      <c r="B928" s="116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</row>
    <row r="929" spans="1:25" ht="15.5" x14ac:dyDescent="0.35">
      <c r="A929" s="11"/>
      <c r="B929" s="116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</row>
    <row r="930" spans="1:25" ht="15.5" x14ac:dyDescent="0.35">
      <c r="A930" s="11"/>
      <c r="B930" s="116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</row>
    <row r="931" spans="1:25" ht="15.5" x14ac:dyDescent="0.35">
      <c r="A931" s="11"/>
      <c r="B931" s="116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</row>
    <row r="932" spans="1:25" ht="15.5" x14ac:dyDescent="0.35">
      <c r="A932" s="11"/>
      <c r="B932" s="116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</row>
    <row r="933" spans="1:25" ht="15.5" x14ac:dyDescent="0.35">
      <c r="A933" s="11"/>
      <c r="B933" s="116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</row>
    <row r="934" spans="1:25" ht="15.5" x14ac:dyDescent="0.35">
      <c r="A934" s="11"/>
      <c r="B934" s="116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</row>
    <row r="935" spans="1:25" ht="15.5" x14ac:dyDescent="0.35">
      <c r="A935" s="11"/>
      <c r="B935" s="116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</row>
    <row r="936" spans="1:25" ht="15.5" x14ac:dyDescent="0.35">
      <c r="A936" s="11"/>
      <c r="B936" s="116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</row>
    <row r="937" spans="1:25" ht="15.5" x14ac:dyDescent="0.35">
      <c r="A937" s="11"/>
      <c r="B937" s="116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</row>
    <row r="938" spans="1:25" ht="15.5" x14ac:dyDescent="0.35">
      <c r="A938" s="11"/>
      <c r="B938" s="116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</row>
    <row r="939" spans="1:25" ht="15.5" x14ac:dyDescent="0.35">
      <c r="A939" s="11"/>
      <c r="B939" s="116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</row>
    <row r="940" spans="1:25" ht="15.5" x14ac:dyDescent="0.35">
      <c r="A940" s="11"/>
      <c r="B940" s="116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</row>
    <row r="941" spans="1:25" ht="15.5" x14ac:dyDescent="0.35">
      <c r="A941" s="11"/>
      <c r="B941" s="116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</row>
    <row r="942" spans="1:25" ht="15.5" x14ac:dyDescent="0.35">
      <c r="A942" s="11"/>
      <c r="B942" s="116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</row>
    <row r="943" spans="1:25" ht="15.5" x14ac:dyDescent="0.35">
      <c r="A943" s="11"/>
      <c r="B943" s="116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</row>
    <row r="944" spans="1:25" ht="15.5" x14ac:dyDescent="0.35">
      <c r="A944" s="11"/>
      <c r="B944" s="116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</row>
    <row r="945" spans="1:25" ht="15.5" x14ac:dyDescent="0.35">
      <c r="A945" s="11"/>
      <c r="B945" s="116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</row>
    <row r="946" spans="1:25" ht="15.5" x14ac:dyDescent="0.35">
      <c r="A946" s="11"/>
      <c r="B946" s="116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</row>
    <row r="947" spans="1:25" ht="15.5" x14ac:dyDescent="0.35">
      <c r="A947" s="11"/>
      <c r="B947" s="116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</row>
    <row r="948" spans="1:25" ht="15.5" x14ac:dyDescent="0.35">
      <c r="A948" s="11"/>
      <c r="B948" s="116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</row>
    <row r="949" spans="1:25" ht="15.5" x14ac:dyDescent="0.35">
      <c r="A949" s="11"/>
      <c r="B949" s="116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</row>
    <row r="950" spans="1:25" ht="15.5" x14ac:dyDescent="0.35">
      <c r="A950" s="11"/>
      <c r="B950" s="116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</row>
    <row r="951" spans="1:25" ht="15.5" x14ac:dyDescent="0.35">
      <c r="A951" s="11"/>
      <c r="B951" s="116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</row>
    <row r="952" spans="1:25" ht="15.5" x14ac:dyDescent="0.35">
      <c r="A952" s="11"/>
      <c r="B952" s="116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</row>
    <row r="953" spans="1:25" ht="15.5" x14ac:dyDescent="0.35">
      <c r="A953" s="11"/>
      <c r="B953" s="116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</row>
    <row r="954" spans="1:25" ht="15.5" x14ac:dyDescent="0.35">
      <c r="A954" s="11"/>
      <c r="B954" s="116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</row>
    <row r="955" spans="1:25" ht="15.5" x14ac:dyDescent="0.35">
      <c r="A955" s="11"/>
      <c r="B955" s="116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</row>
    <row r="956" spans="1:25" ht="15.5" x14ac:dyDescent="0.35">
      <c r="A956" s="11"/>
      <c r="B956" s="116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</row>
    <row r="957" spans="1:25" ht="15.5" x14ac:dyDescent="0.35">
      <c r="A957" s="11"/>
      <c r="B957" s="116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</row>
    <row r="958" spans="1:25" ht="15.5" x14ac:dyDescent="0.35">
      <c r="A958" s="11"/>
      <c r="B958" s="116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</row>
    <row r="959" spans="1:25" ht="15.5" x14ac:dyDescent="0.35">
      <c r="A959" s="11"/>
      <c r="B959" s="116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</row>
    <row r="960" spans="1:25" ht="15.5" x14ac:dyDescent="0.35">
      <c r="A960" s="11"/>
      <c r="B960" s="116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</row>
    <row r="961" spans="1:25" ht="15.5" x14ac:dyDescent="0.35">
      <c r="A961" s="11"/>
      <c r="B961" s="116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</row>
    <row r="962" spans="1:25" ht="15.5" x14ac:dyDescent="0.35">
      <c r="A962" s="11"/>
      <c r="B962" s="116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</row>
    <row r="963" spans="1:25" ht="15.5" x14ac:dyDescent="0.35">
      <c r="A963" s="11"/>
      <c r="B963" s="116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</row>
    <row r="964" spans="1:25" ht="15.5" x14ac:dyDescent="0.35">
      <c r="A964" s="11"/>
      <c r="B964" s="116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</row>
    <row r="965" spans="1:25" ht="15.5" x14ac:dyDescent="0.35">
      <c r="A965" s="11"/>
      <c r="B965" s="116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</row>
    <row r="966" spans="1:25" ht="15.5" x14ac:dyDescent="0.35">
      <c r="A966" s="11"/>
      <c r="B966" s="116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</row>
    <row r="967" spans="1:25" ht="15.5" x14ac:dyDescent="0.35">
      <c r="A967" s="11"/>
      <c r="B967" s="116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</row>
    <row r="968" spans="1:25" ht="15.5" x14ac:dyDescent="0.35">
      <c r="A968" s="11"/>
      <c r="B968" s="116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</row>
    <row r="969" spans="1:25" ht="15.5" x14ac:dyDescent="0.35">
      <c r="A969" s="11"/>
      <c r="B969" s="116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</row>
    <row r="970" spans="1:25" ht="15.5" x14ac:dyDescent="0.35">
      <c r="A970" s="11"/>
      <c r="B970" s="116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</row>
    <row r="971" spans="1:25" ht="15.5" x14ac:dyDescent="0.35">
      <c r="A971" s="11"/>
      <c r="B971" s="116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</row>
    <row r="972" spans="1:25" ht="15.5" x14ac:dyDescent="0.35">
      <c r="A972" s="11"/>
      <c r="B972" s="116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</row>
    <row r="973" spans="1:25" ht="15.5" x14ac:dyDescent="0.35">
      <c r="A973" s="11"/>
      <c r="B973" s="116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</row>
    <row r="974" spans="1:25" ht="15.5" x14ac:dyDescent="0.35">
      <c r="A974" s="11"/>
      <c r="B974" s="116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</row>
    <row r="975" spans="1:25" ht="15.5" x14ac:dyDescent="0.35">
      <c r="A975" s="11"/>
      <c r="B975" s="116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</row>
    <row r="976" spans="1:25" ht="15.5" x14ac:dyDescent="0.35">
      <c r="A976" s="11"/>
      <c r="B976" s="116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</row>
    <row r="977" spans="1:25" ht="15.5" x14ac:dyDescent="0.35">
      <c r="A977" s="11"/>
      <c r="B977" s="116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</row>
    <row r="978" spans="1:25" ht="15.5" x14ac:dyDescent="0.35">
      <c r="A978" s="11"/>
      <c r="B978" s="116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</row>
    <row r="979" spans="1:25" ht="15.5" x14ac:dyDescent="0.35">
      <c r="A979" s="11"/>
      <c r="B979" s="116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</row>
    <row r="980" spans="1:25" ht="15.5" x14ac:dyDescent="0.35">
      <c r="A980" s="11"/>
      <c r="B980" s="116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</row>
    <row r="981" spans="1:25" ht="15.5" x14ac:dyDescent="0.35">
      <c r="A981" s="11"/>
      <c r="B981" s="116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</row>
    <row r="982" spans="1:25" ht="15.5" x14ac:dyDescent="0.35">
      <c r="A982" s="11"/>
      <c r="B982" s="116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</row>
    <row r="983" spans="1:25" ht="15.5" x14ac:dyDescent="0.35">
      <c r="A983" s="11"/>
      <c r="B983" s="116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</row>
    <row r="984" spans="1:25" ht="15.5" x14ac:dyDescent="0.35">
      <c r="A984" s="11"/>
      <c r="B984" s="116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</row>
    <row r="985" spans="1:25" ht="15.5" x14ac:dyDescent="0.35">
      <c r="A985" s="11"/>
      <c r="B985" s="116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</row>
    <row r="986" spans="1:25" ht="15.5" x14ac:dyDescent="0.35">
      <c r="A986" s="11"/>
      <c r="B986" s="116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</row>
    <row r="987" spans="1:25" ht="15.5" x14ac:dyDescent="0.35">
      <c r="A987" s="11"/>
      <c r="B987" s="116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</row>
    <row r="988" spans="1:25" ht="15.5" x14ac:dyDescent="0.35">
      <c r="A988" s="11"/>
      <c r="B988" s="116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</row>
    <row r="989" spans="1:25" ht="15.5" x14ac:dyDescent="0.35">
      <c r="A989" s="11"/>
      <c r="B989" s="116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</row>
    <row r="990" spans="1:25" ht="15.5" x14ac:dyDescent="0.35">
      <c r="A990" s="11"/>
      <c r="B990" s="116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</row>
    <row r="991" spans="1:25" ht="15.5" x14ac:dyDescent="0.35">
      <c r="A991" s="11"/>
      <c r="B991" s="116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</row>
    <row r="992" spans="1:25" ht="15.5" x14ac:dyDescent="0.35">
      <c r="A992" s="11"/>
      <c r="B992" s="116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</row>
    <row r="993" spans="1:25" ht="15.5" x14ac:dyDescent="0.35">
      <c r="A993" s="11"/>
      <c r="B993" s="116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</row>
    <row r="994" spans="1:25" ht="15.5" x14ac:dyDescent="0.35">
      <c r="A994" s="11"/>
      <c r="B994" s="116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</row>
    <row r="995" spans="1:25" ht="15.5" x14ac:dyDescent="0.35">
      <c r="A995" s="11"/>
      <c r="B995" s="116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</row>
    <row r="996" spans="1:25" ht="15.5" x14ac:dyDescent="0.35">
      <c r="A996" s="11"/>
      <c r="B996" s="116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</row>
    <row r="997" spans="1:25" ht="15.5" x14ac:dyDescent="0.35">
      <c r="A997" s="11"/>
      <c r="B997" s="116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</row>
    <row r="998" spans="1:25" ht="15.5" x14ac:dyDescent="0.35">
      <c r="A998" s="11"/>
      <c r="B998" s="116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</row>
    <row r="999" spans="1:25" ht="15.5" x14ac:dyDescent="0.35">
      <c r="A999" s="11"/>
      <c r="B999" s="116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</row>
    <row r="1000" spans="1:25" ht="15.5" x14ac:dyDescent="0.35">
      <c r="A1000" s="11"/>
      <c r="B1000" s="116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</row>
  </sheetData>
  <autoFilter ref="A2:R116" xr:uid="{00000000-0009-0000-0000-000001000000}"/>
  <mergeCells count="4">
    <mergeCell ref="B1:F1"/>
    <mergeCell ref="B122:C122"/>
    <mergeCell ref="B119:F119"/>
    <mergeCell ref="B120:F120"/>
  </mergeCells>
  <conditionalFormatting sqref="G4:G40 G52:G57 G63:G69 G71:G73 G77 G81:G94 G96:G116">
    <cfRule type="cellIs" dxfId="4" priority="24" operator="lessThan">
      <formula>0.2</formula>
    </cfRule>
  </conditionalFormatting>
  <conditionalFormatting sqref="G42:G48">
    <cfRule type="cellIs" dxfId="3" priority="1" operator="lessThan">
      <formula>0.2</formula>
    </cfRule>
  </conditionalFormatting>
  <conditionalFormatting sqref="G59 G61">
    <cfRule type="cellIs" dxfId="2" priority="11" operator="lessThan">
      <formula>0.2</formula>
    </cfRule>
  </conditionalFormatting>
  <conditionalFormatting sqref="H4:H40 H42:H48 H50:H57 H59:H69 H71:H94 H96:H120">
    <cfRule type="containsText" dxfId="1" priority="29" operator="containsText" text="Opadanje">
      <formula>NOT(ISERROR(SEARCH(("Opadanje"),(H4))))</formula>
    </cfRule>
  </conditionalFormatting>
  <conditionalFormatting sqref="H124:H132">
    <cfRule type="containsText" dxfId="0" priority="30" operator="containsText" text="Opadanje">
      <formula>NOT(ISERROR(SEARCH(("Opadanje"),(H124))))</formula>
    </cfRule>
  </conditionalFormatting>
  <hyperlinks>
    <hyperlink ref="N4" r:id="rId1" xr:uid="{00000000-0004-0000-0100-000000000000}"/>
    <hyperlink ref="N7" r:id="rId2" xr:uid="{00000000-0004-0000-0100-000001000000}"/>
    <hyperlink ref="N10" r:id="rId3" xr:uid="{00000000-0004-0000-0100-000002000000}"/>
    <hyperlink ref="N29" r:id="rId4" xr:uid="{00000000-0004-0000-0100-000003000000}"/>
    <hyperlink ref="N66" r:id="rId5" xr:uid="{00000000-0004-0000-0100-000004000000}"/>
    <hyperlink ref="N67" r:id="rId6" xr:uid="{00000000-0004-0000-0100-000005000000}"/>
    <hyperlink ref="N71" r:id="rId7" xr:uid="{00000000-0004-0000-0100-000006000000}"/>
    <hyperlink ref="N72" r:id="rId8" xr:uid="{00000000-0004-0000-0100-000007000000}"/>
    <hyperlink ref="N73" r:id="rId9" xr:uid="{00000000-0004-0000-0100-000008000000}"/>
    <hyperlink ref="N78" r:id="rId10" xr:uid="{00000000-0004-0000-0100-000009000000}"/>
    <hyperlink ref="N79" r:id="rId11" xr:uid="{00000000-0004-0000-0100-00000A000000}"/>
    <hyperlink ref="N80" r:id="rId12" xr:uid="{00000000-0004-0000-0100-00000B000000}"/>
    <hyperlink ref="N81" r:id="rId13" xr:uid="{00000000-0004-0000-0100-00000C000000}"/>
    <hyperlink ref="N82" r:id="rId14" xr:uid="{00000000-0004-0000-0100-00000D000000}"/>
    <hyperlink ref="N83" r:id="rId15" xr:uid="{00000000-0004-0000-0100-00000E000000}"/>
    <hyperlink ref="N84" r:id="rId16" xr:uid="{00000000-0004-0000-0100-00000F000000}"/>
    <hyperlink ref="N85" r:id="rId17" xr:uid="{00000000-0004-0000-0100-000010000000}"/>
    <hyperlink ref="N86" r:id="rId18" xr:uid="{00000000-0004-0000-0100-000011000000}"/>
    <hyperlink ref="N87" r:id="rId19" xr:uid="{00000000-0004-0000-0100-000012000000}"/>
    <hyperlink ref="N91" r:id="rId20" xr:uid="{00000000-0004-0000-0100-000013000000}"/>
    <hyperlink ref="N92" r:id="rId21" xr:uid="{00000000-0004-0000-0100-000014000000}"/>
    <hyperlink ref="N93" r:id="rId22" xr:uid="{00000000-0004-0000-0100-000015000000}"/>
    <hyperlink ref="N94" r:id="rId23" xr:uid="{00000000-0004-0000-0100-000016000000}"/>
    <hyperlink ref="N96" r:id="rId24" xr:uid="{00000000-0004-0000-0100-000017000000}"/>
    <hyperlink ref="N99" r:id="rId25" xr:uid="{00000000-0004-0000-0100-000018000000}"/>
    <hyperlink ref="N100" r:id="rId26" xr:uid="{00000000-0004-0000-0100-000019000000}"/>
    <hyperlink ref="N104" r:id="rId27" xr:uid="{00000000-0004-0000-0100-00001A000000}"/>
    <hyperlink ref="N105" r:id="rId28" xr:uid="{00000000-0004-0000-0100-00001B000000}"/>
    <hyperlink ref="N106" r:id="rId29" xr:uid="{00000000-0004-0000-0100-00001C000000}"/>
    <hyperlink ref="N107" r:id="rId30" xr:uid="{00000000-0004-0000-0100-00001D000000}"/>
    <hyperlink ref="N108" r:id="rId31" xr:uid="{00000000-0004-0000-0100-00001E000000}"/>
    <hyperlink ref="N109" r:id="rId32" xr:uid="{00000000-0004-0000-0100-00001F000000}"/>
    <hyperlink ref="N110" r:id="rId33" xr:uid="{00000000-0004-0000-0100-000020000000}"/>
    <hyperlink ref="N127" r:id="rId34" xr:uid="{00000000-0004-0000-0100-000021000000}"/>
    <hyperlink ref="N129" r:id="rId35" xr:uid="{00000000-0004-0000-0100-000022000000}"/>
    <hyperlink ref="N130" r:id="rId36" xr:uid="{00000000-0004-0000-0100-000023000000}"/>
    <hyperlink ref="N131" r:id="rId37" xr:uid="{00000000-0004-0000-0100-000024000000}"/>
    <hyperlink ref="N132" r:id="rId38" xr:uid="{00000000-0004-0000-0100-000025000000}"/>
    <hyperlink ref="N133" r:id="rId39" xr:uid="{00000000-0004-0000-0100-000026000000}"/>
    <hyperlink ref="N135" r:id="rId40" xr:uid="{00000000-0004-0000-0100-000027000000}"/>
    <hyperlink ref="N136" r:id="rId41" xr:uid="{00000000-0004-0000-0100-000028000000}"/>
  </hyperlinks>
  <pageMargins left="0.7" right="0.7" top="0.75" bottom="0.75" header="0" footer="0"/>
  <pageSetup paperSize="9" scale="52" orientation="landscape"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E885-DFFD-4281-A0D7-DA3878981AA9}">
  <dimension ref="A1:K13"/>
  <sheetViews>
    <sheetView workbookViewId="0">
      <selection sqref="A1:D13"/>
    </sheetView>
  </sheetViews>
  <sheetFormatPr defaultRowHeight="15.5" x14ac:dyDescent="0.35"/>
  <cols>
    <col min="2" max="2" width="12.4140625" customWidth="1"/>
    <col min="3" max="3" width="73.75" customWidth="1"/>
    <col min="4" max="4" width="128" customWidth="1"/>
  </cols>
  <sheetData>
    <row r="1" spans="1:11" x14ac:dyDescent="0.35">
      <c r="A1" s="139" t="s">
        <v>589</v>
      </c>
      <c r="B1" s="140" t="s">
        <v>590</v>
      </c>
      <c r="C1" s="141"/>
      <c r="D1" s="139" t="s">
        <v>591</v>
      </c>
      <c r="K1" t="s">
        <v>591</v>
      </c>
    </row>
    <row r="2" spans="1:11" ht="46.5" x14ac:dyDescent="0.35">
      <c r="A2" s="137">
        <v>1</v>
      </c>
      <c r="B2" s="138" t="s">
        <v>208</v>
      </c>
      <c r="C2" s="148" t="s">
        <v>209</v>
      </c>
      <c r="D2" s="142" t="s">
        <v>596</v>
      </c>
    </row>
    <row r="3" spans="1:11" ht="29" x14ac:dyDescent="0.35">
      <c r="A3" s="137">
        <v>2</v>
      </c>
      <c r="B3" s="37" t="s">
        <v>257</v>
      </c>
      <c r="C3" s="62" t="s">
        <v>258</v>
      </c>
      <c r="D3" s="142" t="s">
        <v>599</v>
      </c>
    </row>
    <row r="4" spans="1:11" ht="46.5" x14ac:dyDescent="0.35">
      <c r="A4" s="137">
        <v>3</v>
      </c>
      <c r="B4" s="138" t="s">
        <v>295</v>
      </c>
      <c r="C4" s="148" t="s">
        <v>296</v>
      </c>
      <c r="D4" s="142" t="s">
        <v>600</v>
      </c>
    </row>
    <row r="5" spans="1:11" ht="31" x14ac:dyDescent="0.35">
      <c r="A5" s="137">
        <v>4</v>
      </c>
      <c r="B5" s="37" t="s">
        <v>312</v>
      </c>
      <c r="C5" s="147" t="s">
        <v>313</v>
      </c>
      <c r="D5" s="142" t="s">
        <v>593</v>
      </c>
    </row>
    <row r="6" spans="1:11" x14ac:dyDescent="0.35">
      <c r="A6" s="137">
        <v>5</v>
      </c>
      <c r="B6" s="37" t="s">
        <v>342</v>
      </c>
      <c r="C6" s="147" t="s">
        <v>343</v>
      </c>
      <c r="D6" s="142" t="s">
        <v>598</v>
      </c>
    </row>
    <row r="7" spans="1:11" x14ac:dyDescent="0.35">
      <c r="A7" s="137">
        <v>6</v>
      </c>
      <c r="B7" s="37" t="s">
        <v>406</v>
      </c>
      <c r="C7" s="147" t="s">
        <v>407</v>
      </c>
      <c r="D7" s="143" t="s">
        <v>594</v>
      </c>
    </row>
    <row r="8" spans="1:11" ht="29" x14ac:dyDescent="0.35">
      <c r="A8" s="137">
        <v>7</v>
      </c>
      <c r="B8" s="37" t="s">
        <v>409</v>
      </c>
      <c r="C8" s="147" t="s">
        <v>410</v>
      </c>
      <c r="D8" s="143" t="s">
        <v>594</v>
      </c>
    </row>
    <row r="9" spans="1:11" x14ac:dyDescent="0.35">
      <c r="A9" s="137">
        <v>8</v>
      </c>
      <c r="B9" s="37" t="s">
        <v>412</v>
      </c>
      <c r="C9" s="147" t="s">
        <v>413</v>
      </c>
      <c r="D9" s="143" t="s">
        <v>594</v>
      </c>
    </row>
    <row r="10" spans="1:11" ht="46.5" x14ac:dyDescent="0.35">
      <c r="A10" s="137">
        <v>9</v>
      </c>
      <c r="B10" s="37" t="s">
        <v>346</v>
      </c>
      <c r="C10" s="147" t="s">
        <v>347</v>
      </c>
      <c r="D10" s="142" t="s">
        <v>595</v>
      </c>
    </row>
    <row r="11" spans="1:11" ht="46.5" x14ac:dyDescent="0.35">
      <c r="A11" s="137">
        <v>10</v>
      </c>
      <c r="B11" s="37" t="s">
        <v>352</v>
      </c>
      <c r="C11" s="147" t="s">
        <v>353</v>
      </c>
      <c r="D11" s="142" t="s">
        <v>595</v>
      </c>
    </row>
    <row r="12" spans="1:11" ht="46.5" x14ac:dyDescent="0.35">
      <c r="A12" s="137">
        <v>11</v>
      </c>
      <c r="B12" s="37" t="s">
        <v>355</v>
      </c>
      <c r="C12" s="147" t="s">
        <v>356</v>
      </c>
      <c r="D12" s="142" t="s">
        <v>595</v>
      </c>
    </row>
    <row r="13" spans="1:11" x14ac:dyDescent="0.35">
      <c r="D13" s="18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1.25" defaultRowHeight="15" customHeight="1" x14ac:dyDescent="0.35"/>
  <cols>
    <col min="1" max="1" width="8.58203125" customWidth="1"/>
    <col min="2" max="2" width="6.4140625" customWidth="1"/>
    <col min="3" max="3" width="111" customWidth="1"/>
    <col min="4" max="7" width="8.58203125" customWidth="1"/>
    <col min="8" max="8" width="13.08203125" customWidth="1"/>
    <col min="9" max="26" width="8.58203125" customWidth="1"/>
  </cols>
  <sheetData>
    <row r="1" spans="1:26" ht="57" customHeight="1" x14ac:dyDescent="0.45">
      <c r="A1" s="117"/>
      <c r="B1" s="118"/>
      <c r="C1" s="119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26" ht="33" customHeight="1" x14ac:dyDescent="0.35">
      <c r="A2" s="120"/>
      <c r="B2" s="121">
        <v>1</v>
      </c>
      <c r="C2" s="122" t="s">
        <v>569</v>
      </c>
      <c r="D2" s="123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</row>
    <row r="3" spans="1:26" ht="33" customHeight="1" x14ac:dyDescent="0.35">
      <c r="A3" s="125"/>
      <c r="B3" s="121">
        <v>2</v>
      </c>
      <c r="C3" s="122" t="s">
        <v>570</v>
      </c>
      <c r="D3" s="3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33" customHeight="1" x14ac:dyDescent="0.35">
      <c r="A4" s="125"/>
      <c r="B4" s="121">
        <v>3</v>
      </c>
      <c r="C4" s="122" t="s">
        <v>571</v>
      </c>
      <c r="D4" s="3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33" customHeight="1" x14ac:dyDescent="0.35">
      <c r="A5" s="125"/>
      <c r="B5" s="121">
        <v>4</v>
      </c>
      <c r="C5" s="122" t="s">
        <v>572</v>
      </c>
      <c r="D5" s="3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33" customHeight="1" x14ac:dyDescent="0.35">
      <c r="A6" s="125"/>
      <c r="B6" s="121">
        <v>5</v>
      </c>
      <c r="C6" s="122" t="s">
        <v>573</v>
      </c>
      <c r="D6" s="3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3" customHeight="1" x14ac:dyDescent="0.35">
      <c r="A7" s="125"/>
      <c r="B7" s="121">
        <v>6</v>
      </c>
      <c r="C7" s="122" t="s">
        <v>574</v>
      </c>
      <c r="D7" s="3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33" customHeight="1" x14ac:dyDescent="0.35">
      <c r="A8" s="125"/>
      <c r="B8" s="121">
        <v>7</v>
      </c>
      <c r="C8" s="122" t="s">
        <v>575</v>
      </c>
      <c r="D8" s="3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33" customHeight="1" x14ac:dyDescent="0.35">
      <c r="A9" s="125"/>
      <c r="B9" s="121">
        <v>8</v>
      </c>
      <c r="C9" s="122" t="s">
        <v>576</v>
      </c>
      <c r="D9" s="3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33" customHeight="1" x14ac:dyDescent="0.35">
      <c r="A10" s="125"/>
      <c r="B10" s="121">
        <v>9</v>
      </c>
      <c r="C10" s="122" t="s">
        <v>577</v>
      </c>
      <c r="D10" s="3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33" customHeight="1" x14ac:dyDescent="0.35">
      <c r="A11" s="125"/>
      <c r="B11" s="121">
        <v>10</v>
      </c>
      <c r="C11" s="122" t="s">
        <v>578</v>
      </c>
      <c r="D11" s="3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33" customHeight="1" x14ac:dyDescent="0.35">
      <c r="A12" s="125"/>
      <c r="B12" s="121">
        <v>11</v>
      </c>
      <c r="C12" s="122" t="s">
        <v>579</v>
      </c>
      <c r="D12" s="3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33" customHeight="1" x14ac:dyDescent="0.35">
      <c r="A13" s="125"/>
      <c r="B13" s="121">
        <v>12</v>
      </c>
      <c r="C13" s="122" t="s">
        <v>580</v>
      </c>
      <c r="D13" s="3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33" customHeight="1" x14ac:dyDescent="0.35">
      <c r="A14" s="125"/>
      <c r="B14" s="121">
        <v>13</v>
      </c>
      <c r="C14" s="122" t="s">
        <v>581</v>
      </c>
      <c r="D14" s="3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33" customHeight="1" x14ac:dyDescent="0.35">
      <c r="A15" s="125"/>
      <c r="B15" s="121">
        <v>14</v>
      </c>
      <c r="C15" s="122" t="s">
        <v>582</v>
      </c>
      <c r="D15" s="3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33" customHeight="1" x14ac:dyDescent="0.35">
      <c r="A16" s="125"/>
      <c r="B16" s="121">
        <v>15</v>
      </c>
      <c r="C16" s="122" t="s">
        <v>583</v>
      </c>
      <c r="D16" s="3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33" customHeight="1" x14ac:dyDescent="0.35">
      <c r="A17" s="125"/>
      <c r="B17" s="121">
        <v>16</v>
      </c>
      <c r="C17" s="122" t="s">
        <v>584</v>
      </c>
      <c r="D17" s="3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33" customHeight="1" x14ac:dyDescent="0.35">
      <c r="A18" s="125"/>
      <c r="B18" s="121">
        <v>17</v>
      </c>
      <c r="C18" s="122" t="s">
        <v>585</v>
      </c>
      <c r="D18" s="3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57" customHeight="1" x14ac:dyDescent="0.35">
      <c r="A19" s="15"/>
      <c r="B19" s="126"/>
      <c r="C19" s="127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57" customHeight="1" x14ac:dyDescent="0.35">
      <c r="A20" s="15"/>
      <c r="B20" s="128"/>
      <c r="C20" s="129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57" customHeight="1" x14ac:dyDescent="0.35">
      <c r="A21" s="15"/>
      <c r="B21" s="128"/>
      <c r="C21" s="129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57" customHeight="1" x14ac:dyDescent="0.35">
      <c r="A22" s="15"/>
      <c r="B22" s="128"/>
      <c r="C22" s="129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57" customHeight="1" x14ac:dyDescent="0.35">
      <c r="A23" s="15"/>
      <c r="B23" s="128"/>
      <c r="C23" s="129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57" customHeight="1" x14ac:dyDescent="0.35">
      <c r="A24" s="15"/>
      <c r="B24" s="128"/>
      <c r="C24" s="129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57" customHeight="1" x14ac:dyDescent="0.35">
      <c r="A25" s="15"/>
      <c r="B25" s="128"/>
      <c r="C25" s="129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57" customHeight="1" x14ac:dyDescent="0.35">
      <c r="A26" s="15"/>
      <c r="B26" s="128"/>
      <c r="C26" s="129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57" customHeight="1" x14ac:dyDescent="0.35">
      <c r="A27" s="15"/>
      <c r="B27" s="128"/>
      <c r="C27" s="129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57" customHeight="1" x14ac:dyDescent="0.35">
      <c r="A28" s="15"/>
      <c r="B28" s="128"/>
      <c r="C28" s="129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57" customHeight="1" x14ac:dyDescent="0.35">
      <c r="A29" s="15"/>
      <c r="B29" s="128"/>
      <c r="C29" s="129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57" customHeight="1" x14ac:dyDescent="0.35">
      <c r="A30" s="15"/>
      <c r="B30" s="128"/>
      <c r="C30" s="129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57" customHeight="1" x14ac:dyDescent="0.35">
      <c r="A31" s="15"/>
      <c r="B31" s="128"/>
      <c r="C31" s="129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57" customHeight="1" x14ac:dyDescent="0.35">
      <c r="A32" s="15"/>
      <c r="B32" s="128"/>
      <c r="C32" s="129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57" customHeight="1" x14ac:dyDescent="0.35">
      <c r="A33" s="15"/>
      <c r="B33" s="128"/>
      <c r="C33" s="129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57" customHeight="1" x14ac:dyDescent="0.35">
      <c r="A34" s="15"/>
      <c r="B34" s="128"/>
      <c r="C34" s="129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57" customHeight="1" x14ac:dyDescent="0.35">
      <c r="A35" s="15"/>
      <c r="B35" s="128"/>
      <c r="C35" s="129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57" customHeight="1" x14ac:dyDescent="0.35">
      <c r="A36" s="15"/>
      <c r="B36" s="128"/>
      <c r="C36" s="129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57" customHeight="1" x14ac:dyDescent="0.35">
      <c r="A37" s="15"/>
      <c r="B37" s="128"/>
      <c r="C37" s="129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57" customHeight="1" x14ac:dyDescent="0.35">
      <c r="A38" s="15"/>
      <c r="B38" s="128"/>
      <c r="C38" s="129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57" customHeight="1" x14ac:dyDescent="0.35">
      <c r="A39" s="15"/>
      <c r="B39" s="128"/>
      <c r="C39" s="129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57" customHeight="1" x14ac:dyDescent="0.35">
      <c r="A40" s="15"/>
      <c r="B40" s="128"/>
      <c r="C40" s="129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57" customHeight="1" x14ac:dyDescent="0.35">
      <c r="A41" s="15"/>
      <c r="B41" s="128"/>
      <c r="C41" s="129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57" customHeight="1" x14ac:dyDescent="0.35">
      <c r="A42" s="15"/>
      <c r="B42" s="128"/>
      <c r="C42" s="129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57" customHeight="1" x14ac:dyDescent="0.35">
      <c r="A43" s="15"/>
      <c r="B43" s="128"/>
      <c r="C43" s="129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57" customHeight="1" x14ac:dyDescent="0.35">
      <c r="A44" s="15"/>
      <c r="B44" s="128"/>
      <c r="C44" s="129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57" customHeight="1" x14ac:dyDescent="0.35">
      <c r="A45" s="15"/>
      <c r="B45" s="128"/>
      <c r="C45" s="129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57" customHeight="1" x14ac:dyDescent="0.35">
      <c r="A46" s="15"/>
      <c r="B46" s="128"/>
      <c r="C46" s="129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57" customHeight="1" x14ac:dyDescent="0.35">
      <c r="A47" s="15"/>
      <c r="B47" s="128"/>
      <c r="C47" s="129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57" customHeight="1" x14ac:dyDescent="0.35">
      <c r="A48" s="15"/>
      <c r="B48" s="128"/>
      <c r="C48" s="129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57" customHeight="1" x14ac:dyDescent="0.35">
      <c r="A49" s="15"/>
      <c r="B49" s="128"/>
      <c r="C49" s="129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57" customHeight="1" x14ac:dyDescent="0.35">
      <c r="A50" s="15"/>
      <c r="B50" s="128"/>
      <c r="C50" s="129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57" customHeight="1" x14ac:dyDescent="0.35">
      <c r="A51" s="15"/>
      <c r="B51" s="128"/>
      <c r="C51" s="129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57" customHeight="1" x14ac:dyDescent="0.35">
      <c r="A52" s="15"/>
      <c r="B52" s="128"/>
      <c r="C52" s="129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57" customHeight="1" x14ac:dyDescent="0.35">
      <c r="A53" s="15"/>
      <c r="B53" s="128"/>
      <c r="C53" s="129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57" customHeight="1" x14ac:dyDescent="0.35">
      <c r="A54" s="15"/>
      <c r="B54" s="128"/>
      <c r="C54" s="129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57" customHeight="1" x14ac:dyDescent="0.35">
      <c r="A55" s="15"/>
      <c r="B55" s="128"/>
      <c r="C55" s="129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57" customHeight="1" x14ac:dyDescent="0.35">
      <c r="A56" s="15"/>
      <c r="B56" s="128"/>
      <c r="C56" s="129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57" customHeight="1" x14ac:dyDescent="0.35">
      <c r="A57" s="15"/>
      <c r="B57" s="128"/>
      <c r="C57" s="129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57" customHeight="1" x14ac:dyDescent="0.35">
      <c r="A58" s="15"/>
      <c r="B58" s="128"/>
      <c r="C58" s="129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57" customHeight="1" x14ac:dyDescent="0.35">
      <c r="A59" s="15"/>
      <c r="B59" s="128"/>
      <c r="C59" s="129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57" customHeight="1" x14ac:dyDescent="0.35">
      <c r="A60" s="15"/>
      <c r="B60" s="128"/>
      <c r="C60" s="129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57" customHeight="1" x14ac:dyDescent="0.35">
      <c r="A61" s="15"/>
      <c r="B61" s="128"/>
      <c r="C61" s="129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57" customHeight="1" x14ac:dyDescent="0.35">
      <c r="A62" s="15"/>
      <c r="B62" s="128"/>
      <c r="C62" s="129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57" customHeight="1" x14ac:dyDescent="0.35">
      <c r="A63" s="15"/>
      <c r="B63" s="128"/>
      <c r="C63" s="129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57" customHeight="1" x14ac:dyDescent="0.35">
      <c r="A64" s="15"/>
      <c r="B64" s="128"/>
      <c r="C64" s="129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57" customHeight="1" x14ac:dyDescent="0.35">
      <c r="A65" s="15"/>
      <c r="B65" s="128"/>
      <c r="C65" s="129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57" customHeight="1" x14ac:dyDescent="0.35">
      <c r="A66" s="15"/>
      <c r="B66" s="128"/>
      <c r="C66" s="129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57" customHeight="1" x14ac:dyDescent="0.35">
      <c r="A67" s="15"/>
      <c r="B67" s="128"/>
      <c r="C67" s="129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57" customHeight="1" x14ac:dyDescent="0.35">
      <c r="A68" s="15"/>
      <c r="B68" s="128"/>
      <c r="C68" s="129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57" customHeight="1" x14ac:dyDescent="0.35">
      <c r="A69" s="15"/>
      <c r="B69" s="128"/>
      <c r="C69" s="129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57" customHeight="1" x14ac:dyDescent="0.35">
      <c r="A70" s="15"/>
      <c r="B70" s="128"/>
      <c r="C70" s="129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57" customHeight="1" x14ac:dyDescent="0.35">
      <c r="A71" s="15"/>
      <c r="B71" s="128"/>
      <c r="C71" s="129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57" customHeight="1" x14ac:dyDescent="0.35">
      <c r="A72" s="15"/>
      <c r="B72" s="128"/>
      <c r="C72" s="129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57" customHeight="1" x14ac:dyDescent="0.35">
      <c r="A73" s="15"/>
      <c r="B73" s="128"/>
      <c r="C73" s="129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57" customHeight="1" x14ac:dyDescent="0.35">
      <c r="A74" s="15"/>
      <c r="B74" s="128"/>
      <c r="C74" s="129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57" customHeight="1" x14ac:dyDescent="0.35">
      <c r="A75" s="15"/>
      <c r="B75" s="128"/>
      <c r="C75" s="129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57" customHeight="1" x14ac:dyDescent="0.35">
      <c r="A76" s="15"/>
      <c r="B76" s="128"/>
      <c r="C76" s="129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57" customHeight="1" x14ac:dyDescent="0.35">
      <c r="A77" s="15"/>
      <c r="B77" s="128"/>
      <c r="C77" s="129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57" customHeight="1" x14ac:dyDescent="0.35">
      <c r="A78" s="15"/>
      <c r="B78" s="128"/>
      <c r="C78" s="129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57" customHeight="1" x14ac:dyDescent="0.35">
      <c r="A79" s="15"/>
      <c r="B79" s="128"/>
      <c r="C79" s="129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57" customHeight="1" x14ac:dyDescent="0.35">
      <c r="A80" s="15"/>
      <c r="B80" s="128"/>
      <c r="C80" s="129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57" customHeight="1" x14ac:dyDescent="0.35">
      <c r="A81" s="15"/>
      <c r="B81" s="128"/>
      <c r="C81" s="129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57" customHeight="1" x14ac:dyDescent="0.35">
      <c r="A82" s="15"/>
      <c r="B82" s="128"/>
      <c r="C82" s="129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57" customHeight="1" x14ac:dyDescent="0.35">
      <c r="A83" s="15"/>
      <c r="B83" s="128"/>
      <c r="C83" s="129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57" customHeight="1" x14ac:dyDescent="0.35">
      <c r="A84" s="15"/>
      <c r="B84" s="128"/>
      <c r="C84" s="129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57" customHeight="1" x14ac:dyDescent="0.35">
      <c r="A85" s="15"/>
      <c r="B85" s="128"/>
      <c r="C85" s="129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57" customHeight="1" x14ac:dyDescent="0.35">
      <c r="A86" s="15"/>
      <c r="B86" s="128"/>
      <c r="C86" s="129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57" customHeight="1" x14ac:dyDescent="0.35">
      <c r="A87" s="15"/>
      <c r="B87" s="128"/>
      <c r="C87" s="129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57" customHeight="1" x14ac:dyDescent="0.35">
      <c r="A88" s="15"/>
      <c r="B88" s="128"/>
      <c r="C88" s="129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57" customHeight="1" x14ac:dyDescent="0.35">
      <c r="A89" s="15"/>
      <c r="B89" s="128"/>
      <c r="C89" s="129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57" customHeight="1" x14ac:dyDescent="0.35">
      <c r="A90" s="15"/>
      <c r="B90" s="128"/>
      <c r="C90" s="129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57" customHeight="1" x14ac:dyDescent="0.35">
      <c r="A91" s="15"/>
      <c r="B91" s="128"/>
      <c r="C91" s="129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57" customHeight="1" x14ac:dyDescent="0.35">
      <c r="A92" s="15"/>
      <c r="B92" s="128"/>
      <c r="C92" s="129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57" customHeight="1" x14ac:dyDescent="0.35">
      <c r="A93" s="15"/>
      <c r="B93" s="128"/>
      <c r="C93" s="129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57" customHeight="1" x14ac:dyDescent="0.35">
      <c r="A94" s="15"/>
      <c r="B94" s="128"/>
      <c r="C94" s="129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57" customHeight="1" x14ac:dyDescent="0.35">
      <c r="A95" s="15"/>
      <c r="B95" s="128"/>
      <c r="C95" s="129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57" customHeight="1" x14ac:dyDescent="0.35">
      <c r="A96" s="15"/>
      <c r="B96" s="128"/>
      <c r="C96" s="129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57" customHeight="1" x14ac:dyDescent="0.35">
      <c r="A97" s="15"/>
      <c r="B97" s="128"/>
      <c r="C97" s="129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57" customHeight="1" x14ac:dyDescent="0.35">
      <c r="A98" s="15"/>
      <c r="B98" s="128"/>
      <c r="C98" s="129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57" customHeight="1" x14ac:dyDescent="0.35">
      <c r="A99" s="15"/>
      <c r="B99" s="128"/>
      <c r="C99" s="129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57" customHeight="1" x14ac:dyDescent="0.35">
      <c r="A100" s="15"/>
      <c r="B100" s="128"/>
      <c r="C100" s="129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57" customHeight="1" x14ac:dyDescent="0.35">
      <c r="A101" s="15"/>
      <c r="B101" s="128"/>
      <c r="C101" s="129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57" customHeight="1" x14ac:dyDescent="0.35">
      <c r="A102" s="15"/>
      <c r="B102" s="128"/>
      <c r="C102" s="129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57" customHeight="1" x14ac:dyDescent="0.35">
      <c r="A103" s="15"/>
      <c r="B103" s="128"/>
      <c r="C103" s="129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57" customHeight="1" x14ac:dyDescent="0.35">
      <c r="A104" s="15"/>
      <c r="B104" s="128"/>
      <c r="C104" s="129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57" customHeight="1" x14ac:dyDescent="0.35">
      <c r="A105" s="15"/>
      <c r="B105" s="128"/>
      <c r="C105" s="129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57" customHeight="1" x14ac:dyDescent="0.35">
      <c r="A106" s="15"/>
      <c r="B106" s="128"/>
      <c r="C106" s="129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57" customHeight="1" x14ac:dyDescent="0.35">
      <c r="A107" s="15"/>
      <c r="B107" s="128"/>
      <c r="C107" s="129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57" customHeight="1" x14ac:dyDescent="0.35">
      <c r="A108" s="15"/>
      <c r="B108" s="128"/>
      <c r="C108" s="129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57" customHeight="1" x14ac:dyDescent="0.35">
      <c r="A109" s="15"/>
      <c r="B109" s="128"/>
      <c r="C109" s="129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57" customHeight="1" x14ac:dyDescent="0.35">
      <c r="A110" s="15"/>
      <c r="B110" s="128"/>
      <c r="C110" s="129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57" customHeight="1" x14ac:dyDescent="0.35">
      <c r="A111" s="15"/>
      <c r="B111" s="128"/>
      <c r="C111" s="129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57" customHeight="1" x14ac:dyDescent="0.35">
      <c r="A112" s="15"/>
      <c r="B112" s="128"/>
      <c r="C112" s="129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57" customHeight="1" x14ac:dyDescent="0.35">
      <c r="A113" s="15"/>
      <c r="B113" s="128"/>
      <c r="C113" s="129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57" customHeight="1" x14ac:dyDescent="0.35">
      <c r="A114" s="15"/>
      <c r="B114" s="128"/>
      <c r="C114" s="129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57" customHeight="1" x14ac:dyDescent="0.35">
      <c r="A115" s="15"/>
      <c r="B115" s="128"/>
      <c r="C115" s="129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57" customHeight="1" x14ac:dyDescent="0.35">
      <c r="A116" s="15"/>
      <c r="B116" s="128"/>
      <c r="C116" s="129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57" customHeight="1" x14ac:dyDescent="0.35">
      <c r="A117" s="15"/>
      <c r="B117" s="128"/>
      <c r="C117" s="129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57" customHeight="1" x14ac:dyDescent="0.35">
      <c r="A118" s="15"/>
      <c r="B118" s="128"/>
      <c r="C118" s="129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57" customHeight="1" x14ac:dyDescent="0.35">
      <c r="A119" s="15"/>
      <c r="B119" s="128"/>
      <c r="C119" s="129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57" customHeight="1" x14ac:dyDescent="0.35">
      <c r="A120" s="15"/>
      <c r="B120" s="128"/>
      <c r="C120" s="129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57" customHeight="1" x14ac:dyDescent="0.35">
      <c r="A121" s="15"/>
      <c r="B121" s="128"/>
      <c r="C121" s="129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57" customHeight="1" x14ac:dyDescent="0.35">
      <c r="A122" s="15"/>
      <c r="B122" s="128"/>
      <c r="C122" s="129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57" customHeight="1" x14ac:dyDescent="0.35">
      <c r="A123" s="15"/>
      <c r="B123" s="128"/>
      <c r="C123" s="129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57" customHeight="1" x14ac:dyDescent="0.35">
      <c r="A124" s="15"/>
      <c r="B124" s="128"/>
      <c r="C124" s="129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57" customHeight="1" x14ac:dyDescent="0.35">
      <c r="A125" s="15"/>
      <c r="B125" s="128"/>
      <c r="C125" s="129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57" customHeight="1" x14ac:dyDescent="0.35">
      <c r="A126" s="15"/>
      <c r="B126" s="128"/>
      <c r="C126" s="129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57" customHeight="1" x14ac:dyDescent="0.35">
      <c r="A127" s="15"/>
      <c r="B127" s="128"/>
      <c r="C127" s="129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57" customHeight="1" x14ac:dyDescent="0.35">
      <c r="A128" s="15"/>
      <c r="B128" s="128"/>
      <c r="C128" s="129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57" customHeight="1" x14ac:dyDescent="0.35">
      <c r="A129" s="15"/>
      <c r="B129" s="128"/>
      <c r="C129" s="129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57" customHeight="1" x14ac:dyDescent="0.35">
      <c r="A130" s="15"/>
      <c r="B130" s="128"/>
      <c r="C130" s="129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57" customHeight="1" x14ac:dyDescent="0.35">
      <c r="A131" s="15"/>
      <c r="B131" s="128"/>
      <c r="C131" s="129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57" customHeight="1" x14ac:dyDescent="0.35">
      <c r="A132" s="15"/>
      <c r="B132" s="128"/>
      <c r="C132" s="129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57" customHeight="1" x14ac:dyDescent="0.35">
      <c r="A133" s="15"/>
      <c r="B133" s="128"/>
      <c r="C133" s="129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57" customHeight="1" x14ac:dyDescent="0.35">
      <c r="A134" s="15"/>
      <c r="B134" s="128"/>
      <c r="C134" s="129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57" customHeight="1" x14ac:dyDescent="0.35">
      <c r="A135" s="15"/>
      <c r="B135" s="128"/>
      <c r="C135" s="129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57" customHeight="1" x14ac:dyDescent="0.35">
      <c r="A136" s="15"/>
      <c r="B136" s="128"/>
      <c r="C136" s="129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57" customHeight="1" x14ac:dyDescent="0.35">
      <c r="A137" s="15"/>
      <c r="B137" s="128"/>
      <c r="C137" s="129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57" customHeight="1" x14ac:dyDescent="0.35">
      <c r="A138" s="15"/>
      <c r="B138" s="128"/>
      <c r="C138" s="129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57" customHeight="1" x14ac:dyDescent="0.35">
      <c r="A139" s="15"/>
      <c r="B139" s="128"/>
      <c r="C139" s="129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57" customHeight="1" x14ac:dyDescent="0.35">
      <c r="A140" s="15"/>
      <c r="B140" s="128"/>
      <c r="C140" s="129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57" customHeight="1" x14ac:dyDescent="0.35">
      <c r="A141" s="15"/>
      <c r="B141" s="128"/>
      <c r="C141" s="129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57" customHeight="1" x14ac:dyDescent="0.35">
      <c r="A142" s="15"/>
      <c r="B142" s="128"/>
      <c r="C142" s="129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57" customHeight="1" x14ac:dyDescent="0.35">
      <c r="A143" s="15"/>
      <c r="B143" s="128"/>
      <c r="C143" s="129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57" customHeight="1" x14ac:dyDescent="0.35">
      <c r="A144" s="15"/>
      <c r="B144" s="128"/>
      <c r="C144" s="129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57" customHeight="1" x14ac:dyDescent="0.35">
      <c r="A145" s="15"/>
      <c r="B145" s="128"/>
      <c r="C145" s="129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57" customHeight="1" x14ac:dyDescent="0.35">
      <c r="A146" s="15"/>
      <c r="B146" s="128"/>
      <c r="C146" s="129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57" customHeight="1" x14ac:dyDescent="0.35">
      <c r="A147" s="15"/>
      <c r="B147" s="128"/>
      <c r="C147" s="129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57" customHeight="1" x14ac:dyDescent="0.35">
      <c r="A148" s="15"/>
      <c r="B148" s="128"/>
      <c r="C148" s="129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57" customHeight="1" x14ac:dyDescent="0.35">
      <c r="A149" s="15"/>
      <c r="B149" s="128"/>
      <c r="C149" s="129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57" customHeight="1" x14ac:dyDescent="0.35">
      <c r="A150" s="15"/>
      <c r="B150" s="128"/>
      <c r="C150" s="129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57" customHeight="1" x14ac:dyDescent="0.35">
      <c r="A151" s="15"/>
      <c r="B151" s="128"/>
      <c r="C151" s="129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57" customHeight="1" x14ac:dyDescent="0.35">
      <c r="A152" s="15"/>
      <c r="B152" s="128"/>
      <c r="C152" s="129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57" customHeight="1" x14ac:dyDescent="0.35">
      <c r="A153" s="15"/>
      <c r="B153" s="128"/>
      <c r="C153" s="129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57" customHeight="1" x14ac:dyDescent="0.35">
      <c r="A154" s="15"/>
      <c r="B154" s="128"/>
      <c r="C154" s="129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57" customHeight="1" x14ac:dyDescent="0.35">
      <c r="A155" s="15"/>
      <c r="B155" s="128"/>
      <c r="C155" s="129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57" customHeight="1" x14ac:dyDescent="0.35">
      <c r="A156" s="15"/>
      <c r="B156" s="128"/>
      <c r="C156" s="129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57" customHeight="1" x14ac:dyDescent="0.35">
      <c r="A157" s="15"/>
      <c r="B157" s="128"/>
      <c r="C157" s="129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57" customHeight="1" x14ac:dyDescent="0.35">
      <c r="A158" s="15"/>
      <c r="B158" s="128"/>
      <c r="C158" s="129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57" customHeight="1" x14ac:dyDescent="0.35">
      <c r="A159" s="15"/>
      <c r="B159" s="128"/>
      <c r="C159" s="129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57" customHeight="1" x14ac:dyDescent="0.35">
      <c r="A160" s="15"/>
      <c r="B160" s="128"/>
      <c r="C160" s="129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57" customHeight="1" x14ac:dyDescent="0.35">
      <c r="A161" s="15"/>
      <c r="B161" s="128"/>
      <c r="C161" s="129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57" customHeight="1" x14ac:dyDescent="0.35">
      <c r="A162" s="15"/>
      <c r="B162" s="128"/>
      <c r="C162" s="129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57" customHeight="1" x14ac:dyDescent="0.35">
      <c r="A163" s="15"/>
      <c r="B163" s="128"/>
      <c r="C163" s="129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57" customHeight="1" x14ac:dyDescent="0.35">
      <c r="A164" s="15"/>
      <c r="B164" s="128"/>
      <c r="C164" s="129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57" customHeight="1" x14ac:dyDescent="0.35">
      <c r="A165" s="15"/>
      <c r="B165" s="128"/>
      <c r="C165" s="129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57" customHeight="1" x14ac:dyDescent="0.35">
      <c r="A166" s="15"/>
      <c r="B166" s="128"/>
      <c r="C166" s="129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57" customHeight="1" x14ac:dyDescent="0.35">
      <c r="A167" s="15"/>
      <c r="B167" s="128"/>
      <c r="C167" s="129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57" customHeight="1" x14ac:dyDescent="0.35">
      <c r="A168" s="15"/>
      <c r="B168" s="128"/>
      <c r="C168" s="129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57" customHeight="1" x14ac:dyDescent="0.35">
      <c r="A169" s="15"/>
      <c r="B169" s="128"/>
      <c r="C169" s="129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57" customHeight="1" x14ac:dyDescent="0.35">
      <c r="A170" s="15"/>
      <c r="B170" s="128"/>
      <c r="C170" s="129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57" customHeight="1" x14ac:dyDescent="0.35">
      <c r="A171" s="15"/>
      <c r="B171" s="128"/>
      <c r="C171" s="129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57" customHeight="1" x14ac:dyDescent="0.35">
      <c r="A172" s="15"/>
      <c r="B172" s="128"/>
      <c r="C172" s="129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57" customHeight="1" x14ac:dyDescent="0.35">
      <c r="A173" s="15"/>
      <c r="B173" s="128"/>
      <c r="C173" s="129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57" customHeight="1" x14ac:dyDescent="0.35">
      <c r="A174" s="15"/>
      <c r="B174" s="128"/>
      <c r="C174" s="129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57" customHeight="1" x14ac:dyDescent="0.35">
      <c r="A175" s="15"/>
      <c r="B175" s="128"/>
      <c r="C175" s="129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57" customHeight="1" x14ac:dyDescent="0.35">
      <c r="A176" s="15"/>
      <c r="B176" s="128"/>
      <c r="C176" s="129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57" customHeight="1" x14ac:dyDescent="0.35">
      <c r="A177" s="15"/>
      <c r="B177" s="128"/>
      <c r="C177" s="129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57" customHeight="1" x14ac:dyDescent="0.35">
      <c r="A178" s="15"/>
      <c r="B178" s="128"/>
      <c r="C178" s="129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57" customHeight="1" x14ac:dyDescent="0.35">
      <c r="A179" s="15"/>
      <c r="B179" s="128"/>
      <c r="C179" s="129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57" customHeight="1" x14ac:dyDescent="0.35">
      <c r="A180" s="15"/>
      <c r="B180" s="128"/>
      <c r="C180" s="129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57" customHeight="1" x14ac:dyDescent="0.35">
      <c r="A181" s="15"/>
      <c r="B181" s="128"/>
      <c r="C181" s="129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57" customHeight="1" x14ac:dyDescent="0.35">
      <c r="A182" s="15"/>
      <c r="B182" s="128"/>
      <c r="C182" s="129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57" customHeight="1" x14ac:dyDescent="0.35">
      <c r="A183" s="15"/>
      <c r="B183" s="128"/>
      <c r="C183" s="129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57" customHeight="1" x14ac:dyDescent="0.35">
      <c r="A184" s="15"/>
      <c r="B184" s="128"/>
      <c r="C184" s="129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57" customHeight="1" x14ac:dyDescent="0.35">
      <c r="A185" s="15"/>
      <c r="B185" s="128"/>
      <c r="C185" s="129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57" customHeight="1" x14ac:dyDescent="0.35">
      <c r="A186" s="15"/>
      <c r="B186" s="128"/>
      <c r="C186" s="129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57" customHeight="1" x14ac:dyDescent="0.35">
      <c r="A187" s="15"/>
      <c r="B187" s="128"/>
      <c r="C187" s="129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57" customHeight="1" x14ac:dyDescent="0.35">
      <c r="A188" s="15"/>
      <c r="B188" s="128"/>
      <c r="C188" s="129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57" customHeight="1" x14ac:dyDescent="0.35">
      <c r="A189" s="15"/>
      <c r="B189" s="128"/>
      <c r="C189" s="129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57" customHeight="1" x14ac:dyDescent="0.35">
      <c r="A190" s="15"/>
      <c r="B190" s="128"/>
      <c r="C190" s="129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57" customHeight="1" x14ac:dyDescent="0.35">
      <c r="A191" s="15"/>
      <c r="B191" s="128"/>
      <c r="C191" s="129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57" customHeight="1" x14ac:dyDescent="0.35">
      <c r="A192" s="15"/>
      <c r="B192" s="128"/>
      <c r="C192" s="129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57" customHeight="1" x14ac:dyDescent="0.35">
      <c r="A193" s="15"/>
      <c r="B193" s="128"/>
      <c r="C193" s="129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57" customHeight="1" x14ac:dyDescent="0.35">
      <c r="A194" s="15"/>
      <c r="B194" s="128"/>
      <c r="C194" s="129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57" customHeight="1" x14ac:dyDescent="0.35">
      <c r="A195" s="15"/>
      <c r="B195" s="128"/>
      <c r="C195" s="129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57" customHeight="1" x14ac:dyDescent="0.35">
      <c r="A196" s="15"/>
      <c r="B196" s="128"/>
      <c r="C196" s="129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57" customHeight="1" x14ac:dyDescent="0.35">
      <c r="A197" s="15"/>
      <c r="B197" s="128"/>
      <c r="C197" s="129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57" customHeight="1" x14ac:dyDescent="0.35">
      <c r="A198" s="15"/>
      <c r="B198" s="128"/>
      <c r="C198" s="129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57" customHeight="1" x14ac:dyDescent="0.35">
      <c r="A199" s="15"/>
      <c r="B199" s="128"/>
      <c r="C199" s="129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57" customHeight="1" x14ac:dyDescent="0.35">
      <c r="A200" s="15"/>
      <c r="B200" s="128"/>
      <c r="C200" s="129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57" customHeight="1" x14ac:dyDescent="0.35">
      <c r="A201" s="15"/>
      <c r="B201" s="128"/>
      <c r="C201" s="129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57" customHeight="1" x14ac:dyDescent="0.35">
      <c r="A202" s="15"/>
      <c r="B202" s="128"/>
      <c r="C202" s="129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57" customHeight="1" x14ac:dyDescent="0.35">
      <c r="A203" s="15"/>
      <c r="B203" s="128"/>
      <c r="C203" s="129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57" customHeight="1" x14ac:dyDescent="0.35">
      <c r="A204" s="15"/>
      <c r="B204" s="128"/>
      <c r="C204" s="129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57" customHeight="1" x14ac:dyDescent="0.35">
      <c r="A205" s="15"/>
      <c r="B205" s="128"/>
      <c r="C205" s="129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57" customHeight="1" x14ac:dyDescent="0.35">
      <c r="A206" s="15"/>
      <c r="B206" s="128"/>
      <c r="C206" s="129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57" customHeight="1" x14ac:dyDescent="0.35">
      <c r="A207" s="15"/>
      <c r="B207" s="128"/>
      <c r="C207" s="129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57" customHeight="1" x14ac:dyDescent="0.35">
      <c r="A208" s="15"/>
      <c r="B208" s="128"/>
      <c r="C208" s="129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57" customHeight="1" x14ac:dyDescent="0.35">
      <c r="A209" s="15"/>
      <c r="B209" s="128"/>
      <c r="C209" s="129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57" customHeight="1" x14ac:dyDescent="0.35">
      <c r="A210" s="15"/>
      <c r="B210" s="128"/>
      <c r="C210" s="129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57" customHeight="1" x14ac:dyDescent="0.35">
      <c r="A211" s="15"/>
      <c r="B211" s="128"/>
      <c r="C211" s="129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57" customHeight="1" x14ac:dyDescent="0.35">
      <c r="A212" s="15"/>
      <c r="B212" s="128"/>
      <c r="C212" s="129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57" customHeight="1" x14ac:dyDescent="0.35">
      <c r="A213" s="15"/>
      <c r="B213" s="128"/>
      <c r="C213" s="129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57" customHeight="1" x14ac:dyDescent="0.35">
      <c r="A214" s="15"/>
      <c r="B214" s="128"/>
      <c r="C214" s="129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57" customHeight="1" x14ac:dyDescent="0.35">
      <c r="A215" s="15"/>
      <c r="B215" s="128"/>
      <c r="C215" s="129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57" customHeight="1" x14ac:dyDescent="0.35">
      <c r="A216" s="15"/>
      <c r="B216" s="128"/>
      <c r="C216" s="129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57" customHeight="1" x14ac:dyDescent="0.35">
      <c r="A217" s="15"/>
      <c r="B217" s="128"/>
      <c r="C217" s="129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57" customHeight="1" x14ac:dyDescent="0.35">
      <c r="A218" s="15"/>
      <c r="B218" s="128"/>
      <c r="C218" s="129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57" customHeight="1" x14ac:dyDescent="0.35">
      <c r="A219" s="15"/>
      <c r="B219" s="128"/>
      <c r="C219" s="129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57" customHeight="1" x14ac:dyDescent="0.35">
      <c r="A220" s="15"/>
      <c r="B220" s="128"/>
      <c r="C220" s="129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57" customHeight="1" x14ac:dyDescent="0.35">
      <c r="A221" s="15"/>
      <c r="B221" s="128"/>
      <c r="C221" s="129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57" customHeight="1" x14ac:dyDescent="0.35">
      <c r="A222" s="15"/>
      <c r="B222" s="128"/>
      <c r="C222" s="129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57" customHeight="1" x14ac:dyDescent="0.35">
      <c r="A223" s="15"/>
      <c r="B223" s="128"/>
      <c r="C223" s="129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57" customHeight="1" x14ac:dyDescent="0.35">
      <c r="A224" s="15"/>
      <c r="B224" s="128"/>
      <c r="C224" s="129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57" customHeight="1" x14ac:dyDescent="0.35">
      <c r="A225" s="15"/>
      <c r="B225" s="128"/>
      <c r="C225" s="129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57" customHeight="1" x14ac:dyDescent="0.35">
      <c r="A226" s="15"/>
      <c r="B226" s="128"/>
      <c r="C226" s="129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57" customHeight="1" x14ac:dyDescent="0.35">
      <c r="A227" s="15"/>
      <c r="B227" s="128"/>
      <c r="C227" s="129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57" customHeight="1" x14ac:dyDescent="0.35">
      <c r="A228" s="15"/>
      <c r="B228" s="128"/>
      <c r="C228" s="129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57" customHeight="1" x14ac:dyDescent="0.35">
      <c r="A229" s="15"/>
      <c r="B229" s="128"/>
      <c r="C229" s="129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57" customHeight="1" x14ac:dyDescent="0.35">
      <c r="A230" s="15"/>
      <c r="B230" s="128"/>
      <c r="C230" s="129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57" customHeight="1" x14ac:dyDescent="0.35">
      <c r="A231" s="15"/>
      <c r="B231" s="128"/>
      <c r="C231" s="129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57" customHeight="1" x14ac:dyDescent="0.35">
      <c r="A232" s="15"/>
      <c r="B232" s="128"/>
      <c r="C232" s="129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57" customHeight="1" x14ac:dyDescent="0.35">
      <c r="A233" s="15"/>
      <c r="B233" s="128"/>
      <c r="C233" s="129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57" customHeight="1" x14ac:dyDescent="0.35">
      <c r="A234" s="15"/>
      <c r="B234" s="128"/>
      <c r="C234" s="129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57" customHeight="1" x14ac:dyDescent="0.35">
      <c r="A235" s="15"/>
      <c r="B235" s="128"/>
      <c r="C235" s="129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57" customHeight="1" x14ac:dyDescent="0.35">
      <c r="A236" s="15"/>
      <c r="B236" s="128"/>
      <c r="C236" s="129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57" customHeight="1" x14ac:dyDescent="0.35">
      <c r="A237" s="15"/>
      <c r="B237" s="128"/>
      <c r="C237" s="129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57" customHeight="1" x14ac:dyDescent="0.35">
      <c r="A238" s="15"/>
      <c r="B238" s="128"/>
      <c r="C238" s="129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57" customHeight="1" x14ac:dyDescent="0.35">
      <c r="A239" s="15"/>
      <c r="B239" s="128"/>
      <c r="C239" s="129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57" customHeight="1" x14ac:dyDescent="0.35">
      <c r="A240" s="15"/>
      <c r="B240" s="128"/>
      <c r="C240" s="129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57" customHeight="1" x14ac:dyDescent="0.35">
      <c r="A241" s="15"/>
      <c r="B241" s="128"/>
      <c r="C241" s="129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57" customHeight="1" x14ac:dyDescent="0.35">
      <c r="A242" s="15"/>
      <c r="B242" s="128"/>
      <c r="C242" s="129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57" customHeight="1" x14ac:dyDescent="0.35">
      <c r="A243" s="15"/>
      <c r="B243" s="128"/>
      <c r="C243" s="129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57" customHeight="1" x14ac:dyDescent="0.35">
      <c r="A244" s="15"/>
      <c r="B244" s="128"/>
      <c r="C244" s="129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57" customHeight="1" x14ac:dyDescent="0.35">
      <c r="A245" s="15"/>
      <c r="B245" s="128"/>
      <c r="C245" s="129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57" customHeight="1" x14ac:dyDescent="0.35">
      <c r="A246" s="15"/>
      <c r="B246" s="128"/>
      <c r="C246" s="129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57" customHeight="1" x14ac:dyDescent="0.35">
      <c r="A247" s="15"/>
      <c r="B247" s="128"/>
      <c r="C247" s="129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57" customHeight="1" x14ac:dyDescent="0.35">
      <c r="A248" s="15"/>
      <c r="B248" s="128"/>
      <c r="C248" s="129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57" customHeight="1" x14ac:dyDescent="0.35">
      <c r="A249" s="15"/>
      <c r="B249" s="128"/>
      <c r="C249" s="129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57" customHeight="1" x14ac:dyDescent="0.35">
      <c r="A250" s="15"/>
      <c r="B250" s="128"/>
      <c r="C250" s="129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57" customHeight="1" x14ac:dyDescent="0.35">
      <c r="A251" s="15"/>
      <c r="B251" s="128"/>
      <c r="C251" s="129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57" customHeight="1" x14ac:dyDescent="0.35">
      <c r="A252" s="15"/>
      <c r="B252" s="128"/>
      <c r="C252" s="129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57" customHeight="1" x14ac:dyDescent="0.35">
      <c r="A253" s="15"/>
      <c r="B253" s="128"/>
      <c r="C253" s="129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57" customHeight="1" x14ac:dyDescent="0.35">
      <c r="A254" s="15"/>
      <c r="B254" s="128"/>
      <c r="C254" s="129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57" customHeight="1" x14ac:dyDescent="0.35">
      <c r="A255" s="15"/>
      <c r="B255" s="128"/>
      <c r="C255" s="129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57" customHeight="1" x14ac:dyDescent="0.35">
      <c r="A256" s="15"/>
      <c r="B256" s="128"/>
      <c r="C256" s="129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57" customHeight="1" x14ac:dyDescent="0.35">
      <c r="A257" s="15"/>
      <c r="B257" s="128"/>
      <c r="C257" s="129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57" customHeight="1" x14ac:dyDescent="0.35">
      <c r="A258" s="15"/>
      <c r="B258" s="128"/>
      <c r="C258" s="129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57" customHeight="1" x14ac:dyDescent="0.35">
      <c r="A259" s="15"/>
      <c r="B259" s="128"/>
      <c r="C259" s="129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57" customHeight="1" x14ac:dyDescent="0.35">
      <c r="A260" s="15"/>
      <c r="B260" s="128"/>
      <c r="C260" s="129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57" customHeight="1" x14ac:dyDescent="0.35">
      <c r="A261" s="15"/>
      <c r="B261" s="128"/>
      <c r="C261" s="129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57" customHeight="1" x14ac:dyDescent="0.35">
      <c r="A262" s="15"/>
      <c r="B262" s="128"/>
      <c r="C262" s="129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57" customHeight="1" x14ac:dyDescent="0.35">
      <c r="A263" s="15"/>
      <c r="B263" s="128"/>
      <c r="C263" s="129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57" customHeight="1" x14ac:dyDescent="0.35">
      <c r="A264" s="15"/>
      <c r="B264" s="128"/>
      <c r="C264" s="129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57" customHeight="1" x14ac:dyDescent="0.35">
      <c r="A265" s="15"/>
      <c r="B265" s="128"/>
      <c r="C265" s="129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57" customHeight="1" x14ac:dyDescent="0.35">
      <c r="A266" s="15"/>
      <c r="B266" s="128"/>
      <c r="C266" s="129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57" customHeight="1" x14ac:dyDescent="0.35">
      <c r="A267" s="15"/>
      <c r="B267" s="128"/>
      <c r="C267" s="129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57" customHeight="1" x14ac:dyDescent="0.35">
      <c r="A268" s="15"/>
      <c r="B268" s="128"/>
      <c r="C268" s="129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57" customHeight="1" x14ac:dyDescent="0.35">
      <c r="A269" s="15"/>
      <c r="B269" s="128"/>
      <c r="C269" s="129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57" customHeight="1" x14ac:dyDescent="0.35">
      <c r="A270" s="15"/>
      <c r="B270" s="128"/>
      <c r="C270" s="129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57" customHeight="1" x14ac:dyDescent="0.35">
      <c r="A271" s="15"/>
      <c r="B271" s="128"/>
      <c r="C271" s="129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57" customHeight="1" x14ac:dyDescent="0.35">
      <c r="A272" s="15"/>
      <c r="B272" s="128"/>
      <c r="C272" s="129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57" customHeight="1" x14ac:dyDescent="0.35">
      <c r="A273" s="15"/>
      <c r="B273" s="128"/>
      <c r="C273" s="129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57" customHeight="1" x14ac:dyDescent="0.35">
      <c r="A274" s="15"/>
      <c r="B274" s="128"/>
      <c r="C274" s="129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57" customHeight="1" x14ac:dyDescent="0.35">
      <c r="A275" s="15"/>
      <c r="B275" s="128"/>
      <c r="C275" s="129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57" customHeight="1" x14ac:dyDescent="0.35">
      <c r="A276" s="15"/>
      <c r="B276" s="128"/>
      <c r="C276" s="129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57" customHeight="1" x14ac:dyDescent="0.35">
      <c r="A277" s="15"/>
      <c r="B277" s="128"/>
      <c r="C277" s="129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57" customHeight="1" x14ac:dyDescent="0.35">
      <c r="A278" s="15"/>
      <c r="B278" s="128"/>
      <c r="C278" s="129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57" customHeight="1" x14ac:dyDescent="0.35">
      <c r="A279" s="15"/>
      <c r="B279" s="128"/>
      <c r="C279" s="129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57" customHeight="1" x14ac:dyDescent="0.35">
      <c r="A280" s="15"/>
      <c r="B280" s="128"/>
      <c r="C280" s="129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57" customHeight="1" x14ac:dyDescent="0.35">
      <c r="A281" s="15"/>
      <c r="B281" s="128"/>
      <c r="C281" s="129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57" customHeight="1" x14ac:dyDescent="0.35">
      <c r="A282" s="15"/>
      <c r="B282" s="128"/>
      <c r="C282" s="129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57" customHeight="1" x14ac:dyDescent="0.35">
      <c r="A283" s="15"/>
      <c r="B283" s="128"/>
      <c r="C283" s="129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57" customHeight="1" x14ac:dyDescent="0.35">
      <c r="A284" s="15"/>
      <c r="B284" s="128"/>
      <c r="C284" s="129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57" customHeight="1" x14ac:dyDescent="0.35">
      <c r="A285" s="15"/>
      <c r="B285" s="128"/>
      <c r="C285" s="129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57" customHeight="1" x14ac:dyDescent="0.35">
      <c r="A286" s="15"/>
      <c r="B286" s="128"/>
      <c r="C286" s="129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57" customHeight="1" x14ac:dyDescent="0.35">
      <c r="A287" s="15"/>
      <c r="B287" s="128"/>
      <c r="C287" s="129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57" customHeight="1" x14ac:dyDescent="0.35">
      <c r="A288" s="15"/>
      <c r="B288" s="128"/>
      <c r="C288" s="129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57" customHeight="1" x14ac:dyDescent="0.35">
      <c r="A289" s="15"/>
      <c r="B289" s="128"/>
      <c r="C289" s="129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57" customHeight="1" x14ac:dyDescent="0.35">
      <c r="A290" s="15"/>
      <c r="B290" s="128"/>
      <c r="C290" s="129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57" customHeight="1" x14ac:dyDescent="0.35">
      <c r="A291" s="15"/>
      <c r="B291" s="128"/>
      <c r="C291" s="129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57" customHeight="1" x14ac:dyDescent="0.35">
      <c r="A292" s="15"/>
      <c r="B292" s="128"/>
      <c r="C292" s="129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57" customHeight="1" x14ac:dyDescent="0.35">
      <c r="A293" s="15"/>
      <c r="B293" s="128"/>
      <c r="C293" s="129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57" customHeight="1" x14ac:dyDescent="0.35">
      <c r="A294" s="15"/>
      <c r="B294" s="128"/>
      <c r="C294" s="129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57" customHeight="1" x14ac:dyDescent="0.35">
      <c r="A295" s="15"/>
      <c r="B295" s="128"/>
      <c r="C295" s="129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57" customHeight="1" x14ac:dyDescent="0.35">
      <c r="A296" s="15"/>
      <c r="B296" s="128"/>
      <c r="C296" s="129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57" customHeight="1" x14ac:dyDescent="0.35">
      <c r="A297" s="15"/>
      <c r="B297" s="128"/>
      <c r="C297" s="129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57" customHeight="1" x14ac:dyDescent="0.35">
      <c r="A298" s="15"/>
      <c r="B298" s="128"/>
      <c r="C298" s="129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57" customHeight="1" x14ac:dyDescent="0.35">
      <c r="A299" s="15"/>
      <c r="B299" s="128"/>
      <c r="C299" s="129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57" customHeight="1" x14ac:dyDescent="0.35">
      <c r="A300" s="15"/>
      <c r="B300" s="128"/>
      <c r="C300" s="129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57" customHeight="1" x14ac:dyDescent="0.35">
      <c r="A301" s="15"/>
      <c r="B301" s="128"/>
      <c r="C301" s="129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57" customHeight="1" x14ac:dyDescent="0.35">
      <c r="A302" s="15"/>
      <c r="B302" s="128"/>
      <c r="C302" s="129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57" customHeight="1" x14ac:dyDescent="0.35">
      <c r="A303" s="15"/>
      <c r="B303" s="128"/>
      <c r="C303" s="129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57" customHeight="1" x14ac:dyDescent="0.35">
      <c r="A304" s="15"/>
      <c r="B304" s="128"/>
      <c r="C304" s="129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57" customHeight="1" x14ac:dyDescent="0.35">
      <c r="A305" s="15"/>
      <c r="B305" s="128"/>
      <c r="C305" s="129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57" customHeight="1" x14ac:dyDescent="0.35">
      <c r="A306" s="15"/>
      <c r="B306" s="128"/>
      <c r="C306" s="129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57" customHeight="1" x14ac:dyDescent="0.35">
      <c r="A307" s="15"/>
      <c r="B307" s="128"/>
      <c r="C307" s="129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57" customHeight="1" x14ac:dyDescent="0.35">
      <c r="A308" s="15"/>
      <c r="B308" s="128"/>
      <c r="C308" s="129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57" customHeight="1" x14ac:dyDescent="0.35">
      <c r="A309" s="15"/>
      <c r="B309" s="128"/>
      <c r="C309" s="129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57" customHeight="1" x14ac:dyDescent="0.35">
      <c r="A310" s="15"/>
      <c r="B310" s="128"/>
      <c r="C310" s="129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57" customHeight="1" x14ac:dyDescent="0.35">
      <c r="A311" s="15"/>
      <c r="B311" s="128"/>
      <c r="C311" s="129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57" customHeight="1" x14ac:dyDescent="0.35">
      <c r="A312" s="15"/>
      <c r="B312" s="128"/>
      <c r="C312" s="129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57" customHeight="1" x14ac:dyDescent="0.35">
      <c r="A313" s="15"/>
      <c r="B313" s="128"/>
      <c r="C313" s="129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57" customHeight="1" x14ac:dyDescent="0.35">
      <c r="A314" s="15"/>
      <c r="B314" s="128"/>
      <c r="C314" s="129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57" customHeight="1" x14ac:dyDescent="0.35">
      <c r="A315" s="15"/>
      <c r="B315" s="128"/>
      <c r="C315" s="129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57" customHeight="1" x14ac:dyDescent="0.35">
      <c r="A316" s="15"/>
      <c r="B316" s="128"/>
      <c r="C316" s="129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57" customHeight="1" x14ac:dyDescent="0.35">
      <c r="A317" s="15"/>
      <c r="B317" s="128"/>
      <c r="C317" s="129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57" customHeight="1" x14ac:dyDescent="0.35">
      <c r="A318" s="15"/>
      <c r="B318" s="128"/>
      <c r="C318" s="129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57" customHeight="1" x14ac:dyDescent="0.35">
      <c r="A319" s="15"/>
      <c r="B319" s="128"/>
      <c r="C319" s="129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57" customHeight="1" x14ac:dyDescent="0.35">
      <c r="A320" s="15"/>
      <c r="B320" s="128"/>
      <c r="C320" s="129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57" customHeight="1" x14ac:dyDescent="0.35">
      <c r="A321" s="15"/>
      <c r="B321" s="128"/>
      <c r="C321" s="129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57" customHeight="1" x14ac:dyDescent="0.35">
      <c r="A322" s="15"/>
      <c r="B322" s="128"/>
      <c r="C322" s="129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57" customHeight="1" x14ac:dyDescent="0.35">
      <c r="A323" s="15"/>
      <c r="B323" s="128"/>
      <c r="C323" s="129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57" customHeight="1" x14ac:dyDescent="0.35">
      <c r="A324" s="15"/>
      <c r="B324" s="128"/>
      <c r="C324" s="129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57" customHeight="1" x14ac:dyDescent="0.35">
      <c r="A325" s="15"/>
      <c r="B325" s="128"/>
      <c r="C325" s="129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57" customHeight="1" x14ac:dyDescent="0.35">
      <c r="A326" s="15"/>
      <c r="B326" s="128"/>
      <c r="C326" s="129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57" customHeight="1" x14ac:dyDescent="0.35">
      <c r="A327" s="15"/>
      <c r="B327" s="128"/>
      <c r="C327" s="129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57" customHeight="1" x14ac:dyDescent="0.35">
      <c r="A328" s="15"/>
      <c r="B328" s="128"/>
      <c r="C328" s="129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57" customHeight="1" x14ac:dyDescent="0.35">
      <c r="A329" s="15"/>
      <c r="B329" s="128"/>
      <c r="C329" s="129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57" customHeight="1" x14ac:dyDescent="0.35">
      <c r="A330" s="15"/>
      <c r="B330" s="128"/>
      <c r="C330" s="129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57" customHeight="1" x14ac:dyDescent="0.35">
      <c r="A331" s="15"/>
      <c r="B331" s="128"/>
      <c r="C331" s="129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57" customHeight="1" x14ac:dyDescent="0.35">
      <c r="A332" s="15"/>
      <c r="B332" s="128"/>
      <c r="C332" s="129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57" customHeight="1" x14ac:dyDescent="0.35">
      <c r="A333" s="15"/>
      <c r="B333" s="128"/>
      <c r="C333" s="129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57" customHeight="1" x14ac:dyDescent="0.35">
      <c r="A334" s="15"/>
      <c r="B334" s="128"/>
      <c r="C334" s="129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57" customHeight="1" x14ac:dyDescent="0.35">
      <c r="A335" s="15"/>
      <c r="B335" s="128"/>
      <c r="C335" s="129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57" customHeight="1" x14ac:dyDescent="0.35">
      <c r="A336" s="15"/>
      <c r="B336" s="128"/>
      <c r="C336" s="129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57" customHeight="1" x14ac:dyDescent="0.35">
      <c r="A337" s="15"/>
      <c r="B337" s="128"/>
      <c r="C337" s="129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57" customHeight="1" x14ac:dyDescent="0.35">
      <c r="A338" s="15"/>
      <c r="B338" s="128"/>
      <c r="C338" s="129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57" customHeight="1" x14ac:dyDescent="0.35">
      <c r="A339" s="15"/>
      <c r="B339" s="128"/>
      <c r="C339" s="129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57" customHeight="1" x14ac:dyDescent="0.35">
      <c r="A340" s="15"/>
      <c r="B340" s="128"/>
      <c r="C340" s="129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57" customHeight="1" x14ac:dyDescent="0.35">
      <c r="A341" s="15"/>
      <c r="B341" s="128"/>
      <c r="C341" s="129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57" customHeight="1" x14ac:dyDescent="0.35">
      <c r="A342" s="15"/>
      <c r="B342" s="128"/>
      <c r="C342" s="129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57" customHeight="1" x14ac:dyDescent="0.35">
      <c r="A343" s="15"/>
      <c r="B343" s="128"/>
      <c r="C343" s="129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57" customHeight="1" x14ac:dyDescent="0.35">
      <c r="A344" s="15"/>
      <c r="B344" s="128"/>
      <c r="C344" s="129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57" customHeight="1" x14ac:dyDescent="0.35">
      <c r="A345" s="15"/>
      <c r="B345" s="128"/>
      <c r="C345" s="129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57" customHeight="1" x14ac:dyDescent="0.35">
      <c r="A346" s="15"/>
      <c r="B346" s="128"/>
      <c r="C346" s="129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57" customHeight="1" x14ac:dyDescent="0.35">
      <c r="A347" s="15"/>
      <c r="B347" s="128"/>
      <c r="C347" s="129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57" customHeight="1" x14ac:dyDescent="0.35">
      <c r="A348" s="15"/>
      <c r="B348" s="128"/>
      <c r="C348" s="129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57" customHeight="1" x14ac:dyDescent="0.35">
      <c r="A349" s="15"/>
      <c r="B349" s="128"/>
      <c r="C349" s="129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57" customHeight="1" x14ac:dyDescent="0.35">
      <c r="A350" s="15"/>
      <c r="B350" s="128"/>
      <c r="C350" s="129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57" customHeight="1" x14ac:dyDescent="0.35">
      <c r="A351" s="15"/>
      <c r="B351" s="128"/>
      <c r="C351" s="129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57" customHeight="1" x14ac:dyDescent="0.35">
      <c r="A352" s="15"/>
      <c r="B352" s="128"/>
      <c r="C352" s="129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57" customHeight="1" x14ac:dyDescent="0.35">
      <c r="A353" s="15"/>
      <c r="B353" s="128"/>
      <c r="C353" s="129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57" customHeight="1" x14ac:dyDescent="0.35">
      <c r="A354" s="15"/>
      <c r="B354" s="128"/>
      <c r="C354" s="129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57" customHeight="1" x14ac:dyDescent="0.35">
      <c r="A355" s="15"/>
      <c r="B355" s="128"/>
      <c r="C355" s="129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57" customHeight="1" x14ac:dyDescent="0.35">
      <c r="A356" s="15"/>
      <c r="B356" s="128"/>
      <c r="C356" s="129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57" customHeight="1" x14ac:dyDescent="0.35">
      <c r="A357" s="15"/>
      <c r="B357" s="128"/>
      <c r="C357" s="129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57" customHeight="1" x14ac:dyDescent="0.35">
      <c r="A358" s="15"/>
      <c r="B358" s="128"/>
      <c r="C358" s="129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57" customHeight="1" x14ac:dyDescent="0.35">
      <c r="A359" s="15"/>
      <c r="B359" s="128"/>
      <c r="C359" s="129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57" customHeight="1" x14ac:dyDescent="0.35">
      <c r="A360" s="15"/>
      <c r="B360" s="128"/>
      <c r="C360" s="129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57" customHeight="1" x14ac:dyDescent="0.35">
      <c r="A361" s="15"/>
      <c r="B361" s="128"/>
      <c r="C361" s="129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57" customHeight="1" x14ac:dyDescent="0.35">
      <c r="A362" s="15"/>
      <c r="B362" s="128"/>
      <c r="C362" s="129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57" customHeight="1" x14ac:dyDescent="0.35">
      <c r="A363" s="15"/>
      <c r="B363" s="128"/>
      <c r="C363" s="129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57" customHeight="1" x14ac:dyDescent="0.35">
      <c r="A364" s="15"/>
      <c r="B364" s="128"/>
      <c r="C364" s="129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57" customHeight="1" x14ac:dyDescent="0.35">
      <c r="A365" s="15"/>
      <c r="B365" s="128"/>
      <c r="C365" s="129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57" customHeight="1" x14ac:dyDescent="0.35">
      <c r="A366" s="15"/>
      <c r="B366" s="128"/>
      <c r="C366" s="129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57" customHeight="1" x14ac:dyDescent="0.35">
      <c r="A367" s="15"/>
      <c r="B367" s="128"/>
      <c r="C367" s="129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57" customHeight="1" x14ac:dyDescent="0.35">
      <c r="A368" s="15"/>
      <c r="B368" s="128"/>
      <c r="C368" s="129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57" customHeight="1" x14ac:dyDescent="0.35">
      <c r="A369" s="15"/>
      <c r="B369" s="128"/>
      <c r="C369" s="129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57" customHeight="1" x14ac:dyDescent="0.35">
      <c r="A370" s="15"/>
      <c r="B370" s="128"/>
      <c r="C370" s="129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57" customHeight="1" x14ac:dyDescent="0.35">
      <c r="A371" s="15"/>
      <c r="B371" s="128"/>
      <c r="C371" s="129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57" customHeight="1" x14ac:dyDescent="0.35">
      <c r="A372" s="15"/>
      <c r="B372" s="128"/>
      <c r="C372" s="129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57" customHeight="1" x14ac:dyDescent="0.35">
      <c r="A373" s="15"/>
      <c r="B373" s="128"/>
      <c r="C373" s="129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57" customHeight="1" x14ac:dyDescent="0.35">
      <c r="A374" s="15"/>
      <c r="B374" s="128"/>
      <c r="C374" s="129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57" customHeight="1" x14ac:dyDescent="0.35">
      <c r="A375" s="15"/>
      <c r="B375" s="128"/>
      <c r="C375" s="129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57" customHeight="1" x14ac:dyDescent="0.35">
      <c r="A376" s="15"/>
      <c r="B376" s="128"/>
      <c r="C376" s="129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57" customHeight="1" x14ac:dyDescent="0.35">
      <c r="A377" s="15"/>
      <c r="B377" s="128"/>
      <c r="C377" s="129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57" customHeight="1" x14ac:dyDescent="0.35">
      <c r="A378" s="15"/>
      <c r="B378" s="128"/>
      <c r="C378" s="129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57" customHeight="1" x14ac:dyDescent="0.35">
      <c r="A379" s="15"/>
      <c r="B379" s="128"/>
      <c r="C379" s="129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57" customHeight="1" x14ac:dyDescent="0.35">
      <c r="A380" s="15"/>
      <c r="B380" s="128"/>
      <c r="C380" s="129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57" customHeight="1" x14ac:dyDescent="0.35">
      <c r="A381" s="15"/>
      <c r="B381" s="128"/>
      <c r="C381" s="129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57" customHeight="1" x14ac:dyDescent="0.35">
      <c r="A382" s="15"/>
      <c r="B382" s="128"/>
      <c r="C382" s="129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57" customHeight="1" x14ac:dyDescent="0.35">
      <c r="A383" s="15"/>
      <c r="B383" s="128"/>
      <c r="C383" s="129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57" customHeight="1" x14ac:dyDescent="0.35">
      <c r="A384" s="15"/>
      <c r="B384" s="128"/>
      <c r="C384" s="129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57" customHeight="1" x14ac:dyDescent="0.35">
      <c r="A385" s="15"/>
      <c r="B385" s="128"/>
      <c r="C385" s="129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57" customHeight="1" x14ac:dyDescent="0.35">
      <c r="A386" s="15"/>
      <c r="B386" s="128"/>
      <c r="C386" s="129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57" customHeight="1" x14ac:dyDescent="0.35">
      <c r="A387" s="15"/>
      <c r="B387" s="128"/>
      <c r="C387" s="129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57" customHeight="1" x14ac:dyDescent="0.35">
      <c r="A388" s="15"/>
      <c r="B388" s="128"/>
      <c r="C388" s="129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57" customHeight="1" x14ac:dyDescent="0.35">
      <c r="A389" s="15"/>
      <c r="B389" s="128"/>
      <c r="C389" s="129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57" customHeight="1" x14ac:dyDescent="0.35">
      <c r="A390" s="15"/>
      <c r="B390" s="128"/>
      <c r="C390" s="129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57" customHeight="1" x14ac:dyDescent="0.35">
      <c r="A391" s="15"/>
      <c r="B391" s="128"/>
      <c r="C391" s="129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57" customHeight="1" x14ac:dyDescent="0.35">
      <c r="A392" s="15"/>
      <c r="B392" s="128"/>
      <c r="C392" s="129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57" customHeight="1" x14ac:dyDescent="0.35">
      <c r="A393" s="15"/>
      <c r="B393" s="128"/>
      <c r="C393" s="129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57" customHeight="1" x14ac:dyDescent="0.35">
      <c r="A394" s="15"/>
      <c r="B394" s="128"/>
      <c r="C394" s="129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57" customHeight="1" x14ac:dyDescent="0.35">
      <c r="A395" s="15"/>
      <c r="B395" s="128"/>
      <c r="C395" s="129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57" customHeight="1" x14ac:dyDescent="0.35">
      <c r="A396" s="15"/>
      <c r="B396" s="128"/>
      <c r="C396" s="129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57" customHeight="1" x14ac:dyDescent="0.35">
      <c r="A397" s="15"/>
      <c r="B397" s="128"/>
      <c r="C397" s="129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57" customHeight="1" x14ac:dyDescent="0.35">
      <c r="A398" s="15"/>
      <c r="B398" s="128"/>
      <c r="C398" s="129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57" customHeight="1" x14ac:dyDescent="0.35">
      <c r="A399" s="15"/>
      <c r="B399" s="128"/>
      <c r="C399" s="129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57" customHeight="1" x14ac:dyDescent="0.35">
      <c r="A400" s="15"/>
      <c r="B400" s="128"/>
      <c r="C400" s="129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57" customHeight="1" x14ac:dyDescent="0.35">
      <c r="A401" s="15"/>
      <c r="B401" s="128"/>
      <c r="C401" s="129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57" customHeight="1" x14ac:dyDescent="0.35">
      <c r="A402" s="15"/>
      <c r="B402" s="128"/>
      <c r="C402" s="129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57" customHeight="1" x14ac:dyDescent="0.35">
      <c r="A403" s="15"/>
      <c r="B403" s="128"/>
      <c r="C403" s="129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57" customHeight="1" x14ac:dyDescent="0.35">
      <c r="A404" s="15"/>
      <c r="B404" s="128"/>
      <c r="C404" s="129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57" customHeight="1" x14ac:dyDescent="0.35">
      <c r="A405" s="15"/>
      <c r="B405" s="128"/>
      <c r="C405" s="129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57" customHeight="1" x14ac:dyDescent="0.35">
      <c r="A406" s="15"/>
      <c r="B406" s="128"/>
      <c r="C406" s="129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57" customHeight="1" x14ac:dyDescent="0.35">
      <c r="A407" s="15"/>
      <c r="B407" s="128"/>
      <c r="C407" s="129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57" customHeight="1" x14ac:dyDescent="0.35">
      <c r="A408" s="15"/>
      <c r="B408" s="128"/>
      <c r="C408" s="129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57" customHeight="1" x14ac:dyDescent="0.35">
      <c r="A409" s="15"/>
      <c r="B409" s="128"/>
      <c r="C409" s="129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57" customHeight="1" x14ac:dyDescent="0.35">
      <c r="A410" s="15"/>
      <c r="B410" s="128"/>
      <c r="C410" s="129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57" customHeight="1" x14ac:dyDescent="0.35">
      <c r="A411" s="15"/>
      <c r="B411" s="128"/>
      <c r="C411" s="129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57" customHeight="1" x14ac:dyDescent="0.35">
      <c r="A412" s="15"/>
      <c r="B412" s="128"/>
      <c r="C412" s="129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57" customHeight="1" x14ac:dyDescent="0.35">
      <c r="A413" s="15"/>
      <c r="B413" s="128"/>
      <c r="C413" s="129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57" customHeight="1" x14ac:dyDescent="0.35">
      <c r="A414" s="15"/>
      <c r="B414" s="128"/>
      <c r="C414" s="129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57" customHeight="1" x14ac:dyDescent="0.35">
      <c r="A415" s="15"/>
      <c r="B415" s="128"/>
      <c r="C415" s="129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57" customHeight="1" x14ac:dyDescent="0.35">
      <c r="A416" s="15"/>
      <c r="B416" s="128"/>
      <c r="C416" s="129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57" customHeight="1" x14ac:dyDescent="0.35">
      <c r="A417" s="15"/>
      <c r="B417" s="128"/>
      <c r="C417" s="129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57" customHeight="1" x14ac:dyDescent="0.35">
      <c r="A418" s="15"/>
      <c r="B418" s="128"/>
      <c r="C418" s="129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57" customHeight="1" x14ac:dyDescent="0.35">
      <c r="A419" s="15"/>
      <c r="B419" s="128"/>
      <c r="C419" s="129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57" customHeight="1" x14ac:dyDescent="0.35">
      <c r="A420" s="15"/>
      <c r="B420" s="128"/>
      <c r="C420" s="129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57" customHeight="1" x14ac:dyDescent="0.35">
      <c r="A421" s="15"/>
      <c r="B421" s="128"/>
      <c r="C421" s="129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57" customHeight="1" x14ac:dyDescent="0.35">
      <c r="A422" s="15"/>
      <c r="B422" s="128"/>
      <c r="C422" s="129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57" customHeight="1" x14ac:dyDescent="0.35">
      <c r="A423" s="15"/>
      <c r="B423" s="128"/>
      <c r="C423" s="129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57" customHeight="1" x14ac:dyDescent="0.35">
      <c r="A424" s="15"/>
      <c r="B424" s="128"/>
      <c r="C424" s="129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57" customHeight="1" x14ac:dyDescent="0.35">
      <c r="A425" s="15"/>
      <c r="B425" s="128"/>
      <c r="C425" s="129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57" customHeight="1" x14ac:dyDescent="0.35">
      <c r="A426" s="15"/>
      <c r="B426" s="128"/>
      <c r="C426" s="129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57" customHeight="1" x14ac:dyDescent="0.35">
      <c r="A427" s="15"/>
      <c r="B427" s="128"/>
      <c r="C427" s="129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57" customHeight="1" x14ac:dyDescent="0.35">
      <c r="A428" s="15"/>
      <c r="B428" s="128"/>
      <c r="C428" s="129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57" customHeight="1" x14ac:dyDescent="0.35">
      <c r="A429" s="15"/>
      <c r="B429" s="128"/>
      <c r="C429" s="129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57" customHeight="1" x14ac:dyDescent="0.35">
      <c r="A430" s="15"/>
      <c r="B430" s="128"/>
      <c r="C430" s="129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57" customHeight="1" x14ac:dyDescent="0.35">
      <c r="A431" s="15"/>
      <c r="B431" s="128"/>
      <c r="C431" s="129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57" customHeight="1" x14ac:dyDescent="0.35">
      <c r="A432" s="15"/>
      <c r="B432" s="128"/>
      <c r="C432" s="129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57" customHeight="1" x14ac:dyDescent="0.35">
      <c r="A433" s="15"/>
      <c r="B433" s="128"/>
      <c r="C433" s="129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57" customHeight="1" x14ac:dyDescent="0.35">
      <c r="A434" s="15"/>
      <c r="B434" s="128"/>
      <c r="C434" s="129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57" customHeight="1" x14ac:dyDescent="0.35">
      <c r="A435" s="15"/>
      <c r="B435" s="128"/>
      <c r="C435" s="129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57" customHeight="1" x14ac:dyDescent="0.35">
      <c r="A436" s="15"/>
      <c r="B436" s="128"/>
      <c r="C436" s="129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57" customHeight="1" x14ac:dyDescent="0.35">
      <c r="A437" s="15"/>
      <c r="B437" s="128"/>
      <c r="C437" s="129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57" customHeight="1" x14ac:dyDescent="0.35">
      <c r="A438" s="15"/>
      <c r="B438" s="128"/>
      <c r="C438" s="129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57" customHeight="1" x14ac:dyDescent="0.35">
      <c r="A439" s="15"/>
      <c r="B439" s="128"/>
      <c r="C439" s="129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57" customHeight="1" x14ac:dyDescent="0.35">
      <c r="A440" s="15"/>
      <c r="B440" s="128"/>
      <c r="C440" s="129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57" customHeight="1" x14ac:dyDescent="0.35">
      <c r="A441" s="15"/>
      <c r="B441" s="128"/>
      <c r="C441" s="129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57" customHeight="1" x14ac:dyDescent="0.35">
      <c r="A442" s="15"/>
      <c r="B442" s="128"/>
      <c r="C442" s="129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57" customHeight="1" x14ac:dyDescent="0.35">
      <c r="A443" s="15"/>
      <c r="B443" s="128"/>
      <c r="C443" s="129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57" customHeight="1" x14ac:dyDescent="0.35">
      <c r="A444" s="15"/>
      <c r="B444" s="128"/>
      <c r="C444" s="129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57" customHeight="1" x14ac:dyDescent="0.35">
      <c r="A445" s="15"/>
      <c r="B445" s="128"/>
      <c r="C445" s="129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57" customHeight="1" x14ac:dyDescent="0.35">
      <c r="A446" s="15"/>
      <c r="B446" s="128"/>
      <c r="C446" s="129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57" customHeight="1" x14ac:dyDescent="0.35">
      <c r="A447" s="15"/>
      <c r="B447" s="128"/>
      <c r="C447" s="129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57" customHeight="1" x14ac:dyDescent="0.35">
      <c r="A448" s="15"/>
      <c r="B448" s="128"/>
      <c r="C448" s="129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57" customHeight="1" x14ac:dyDescent="0.35">
      <c r="A449" s="15"/>
      <c r="B449" s="128"/>
      <c r="C449" s="129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57" customHeight="1" x14ac:dyDescent="0.35">
      <c r="A450" s="15"/>
      <c r="B450" s="128"/>
      <c r="C450" s="129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57" customHeight="1" x14ac:dyDescent="0.35">
      <c r="A451" s="15"/>
      <c r="B451" s="128"/>
      <c r="C451" s="129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57" customHeight="1" x14ac:dyDescent="0.35">
      <c r="A452" s="15"/>
      <c r="B452" s="128"/>
      <c r="C452" s="129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57" customHeight="1" x14ac:dyDescent="0.35">
      <c r="A453" s="15"/>
      <c r="B453" s="128"/>
      <c r="C453" s="129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57" customHeight="1" x14ac:dyDescent="0.35">
      <c r="A454" s="15"/>
      <c r="B454" s="128"/>
      <c r="C454" s="129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57" customHeight="1" x14ac:dyDescent="0.35">
      <c r="A455" s="15"/>
      <c r="B455" s="128"/>
      <c r="C455" s="129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57" customHeight="1" x14ac:dyDescent="0.35">
      <c r="A456" s="15"/>
      <c r="B456" s="128"/>
      <c r="C456" s="129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57" customHeight="1" x14ac:dyDescent="0.35">
      <c r="A457" s="15"/>
      <c r="B457" s="128"/>
      <c r="C457" s="129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57" customHeight="1" x14ac:dyDescent="0.35">
      <c r="A458" s="15"/>
      <c r="B458" s="128"/>
      <c r="C458" s="129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57" customHeight="1" x14ac:dyDescent="0.35">
      <c r="A459" s="15"/>
      <c r="B459" s="128"/>
      <c r="C459" s="129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57" customHeight="1" x14ac:dyDescent="0.35">
      <c r="A460" s="15"/>
      <c r="B460" s="128"/>
      <c r="C460" s="129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57" customHeight="1" x14ac:dyDescent="0.35">
      <c r="A461" s="15"/>
      <c r="B461" s="128"/>
      <c r="C461" s="129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57" customHeight="1" x14ac:dyDescent="0.35">
      <c r="A462" s="15"/>
      <c r="B462" s="128"/>
      <c r="C462" s="129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57" customHeight="1" x14ac:dyDescent="0.35">
      <c r="A463" s="15"/>
      <c r="B463" s="128"/>
      <c r="C463" s="129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57" customHeight="1" x14ac:dyDescent="0.35">
      <c r="A464" s="15"/>
      <c r="B464" s="128"/>
      <c r="C464" s="129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57" customHeight="1" x14ac:dyDescent="0.35">
      <c r="A465" s="15"/>
      <c r="B465" s="128"/>
      <c r="C465" s="129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57" customHeight="1" x14ac:dyDescent="0.35">
      <c r="A466" s="15"/>
      <c r="B466" s="128"/>
      <c r="C466" s="129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57" customHeight="1" x14ac:dyDescent="0.35">
      <c r="A467" s="15"/>
      <c r="B467" s="128"/>
      <c r="C467" s="129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57" customHeight="1" x14ac:dyDescent="0.35">
      <c r="A468" s="15"/>
      <c r="B468" s="128"/>
      <c r="C468" s="129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57" customHeight="1" x14ac:dyDescent="0.35">
      <c r="A469" s="15"/>
      <c r="B469" s="128"/>
      <c r="C469" s="129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57" customHeight="1" x14ac:dyDescent="0.35">
      <c r="A470" s="15"/>
      <c r="B470" s="128"/>
      <c r="C470" s="129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57" customHeight="1" x14ac:dyDescent="0.35">
      <c r="A471" s="15"/>
      <c r="B471" s="128"/>
      <c r="C471" s="129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57" customHeight="1" x14ac:dyDescent="0.35">
      <c r="A472" s="15"/>
      <c r="B472" s="128"/>
      <c r="C472" s="129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57" customHeight="1" x14ac:dyDescent="0.35">
      <c r="A473" s="15"/>
      <c r="B473" s="128"/>
      <c r="C473" s="129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57" customHeight="1" x14ac:dyDescent="0.35">
      <c r="A474" s="15"/>
      <c r="B474" s="128"/>
      <c r="C474" s="129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57" customHeight="1" x14ac:dyDescent="0.35">
      <c r="A475" s="15"/>
      <c r="B475" s="128"/>
      <c r="C475" s="129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57" customHeight="1" x14ac:dyDescent="0.35">
      <c r="A476" s="15"/>
      <c r="B476" s="128"/>
      <c r="C476" s="129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57" customHeight="1" x14ac:dyDescent="0.35">
      <c r="A477" s="15"/>
      <c r="B477" s="128"/>
      <c r="C477" s="129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57" customHeight="1" x14ac:dyDescent="0.35">
      <c r="A478" s="15"/>
      <c r="B478" s="128"/>
      <c r="C478" s="129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57" customHeight="1" x14ac:dyDescent="0.35">
      <c r="A479" s="15"/>
      <c r="B479" s="128"/>
      <c r="C479" s="129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57" customHeight="1" x14ac:dyDescent="0.35">
      <c r="A480" s="15"/>
      <c r="B480" s="128"/>
      <c r="C480" s="129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57" customHeight="1" x14ac:dyDescent="0.35">
      <c r="A481" s="15"/>
      <c r="B481" s="128"/>
      <c r="C481" s="129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57" customHeight="1" x14ac:dyDescent="0.35">
      <c r="A482" s="15"/>
      <c r="B482" s="128"/>
      <c r="C482" s="129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57" customHeight="1" x14ac:dyDescent="0.35">
      <c r="A483" s="15"/>
      <c r="B483" s="128"/>
      <c r="C483" s="129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57" customHeight="1" x14ac:dyDescent="0.35">
      <c r="A484" s="15"/>
      <c r="B484" s="128"/>
      <c r="C484" s="129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57" customHeight="1" x14ac:dyDescent="0.35">
      <c r="A485" s="15"/>
      <c r="B485" s="128"/>
      <c r="C485" s="129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57" customHeight="1" x14ac:dyDescent="0.35">
      <c r="A486" s="15"/>
      <c r="B486" s="128"/>
      <c r="C486" s="129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57" customHeight="1" x14ac:dyDescent="0.35">
      <c r="A487" s="15"/>
      <c r="B487" s="128"/>
      <c r="C487" s="129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57" customHeight="1" x14ac:dyDescent="0.35">
      <c r="A488" s="15"/>
      <c r="B488" s="128"/>
      <c r="C488" s="129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57" customHeight="1" x14ac:dyDescent="0.35">
      <c r="A489" s="15"/>
      <c r="B489" s="128"/>
      <c r="C489" s="129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57" customHeight="1" x14ac:dyDescent="0.35">
      <c r="A490" s="15"/>
      <c r="B490" s="128"/>
      <c r="C490" s="129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57" customHeight="1" x14ac:dyDescent="0.35">
      <c r="A491" s="15"/>
      <c r="B491" s="128"/>
      <c r="C491" s="129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57" customHeight="1" x14ac:dyDescent="0.35">
      <c r="A492" s="15"/>
      <c r="B492" s="128"/>
      <c r="C492" s="129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57" customHeight="1" x14ac:dyDescent="0.35">
      <c r="A493" s="15"/>
      <c r="B493" s="128"/>
      <c r="C493" s="129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57" customHeight="1" x14ac:dyDescent="0.35">
      <c r="A494" s="15"/>
      <c r="B494" s="128"/>
      <c r="C494" s="129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57" customHeight="1" x14ac:dyDescent="0.35">
      <c r="A495" s="15"/>
      <c r="B495" s="128"/>
      <c r="C495" s="129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57" customHeight="1" x14ac:dyDescent="0.35">
      <c r="A496" s="15"/>
      <c r="B496" s="128"/>
      <c r="C496" s="129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57" customHeight="1" x14ac:dyDescent="0.35">
      <c r="A497" s="15"/>
      <c r="B497" s="128"/>
      <c r="C497" s="129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57" customHeight="1" x14ac:dyDescent="0.35">
      <c r="A498" s="15"/>
      <c r="B498" s="128"/>
      <c r="C498" s="129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57" customHeight="1" x14ac:dyDescent="0.35">
      <c r="A499" s="15"/>
      <c r="B499" s="128"/>
      <c r="C499" s="129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57" customHeight="1" x14ac:dyDescent="0.35">
      <c r="A500" s="15"/>
      <c r="B500" s="128"/>
      <c r="C500" s="129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57" customHeight="1" x14ac:dyDescent="0.35">
      <c r="A501" s="15"/>
      <c r="B501" s="128"/>
      <c r="C501" s="129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57" customHeight="1" x14ac:dyDescent="0.35">
      <c r="A502" s="15"/>
      <c r="B502" s="128"/>
      <c r="C502" s="129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57" customHeight="1" x14ac:dyDescent="0.35">
      <c r="A503" s="15"/>
      <c r="B503" s="128"/>
      <c r="C503" s="129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57" customHeight="1" x14ac:dyDescent="0.35">
      <c r="A504" s="15"/>
      <c r="B504" s="128"/>
      <c r="C504" s="129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57" customHeight="1" x14ac:dyDescent="0.35">
      <c r="A505" s="15"/>
      <c r="B505" s="128"/>
      <c r="C505" s="129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57" customHeight="1" x14ac:dyDescent="0.35">
      <c r="A506" s="15"/>
      <c r="B506" s="128"/>
      <c r="C506" s="129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57" customHeight="1" x14ac:dyDescent="0.35">
      <c r="A507" s="15"/>
      <c r="B507" s="128"/>
      <c r="C507" s="129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57" customHeight="1" x14ac:dyDescent="0.35">
      <c r="A508" s="15"/>
      <c r="B508" s="128"/>
      <c r="C508" s="129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57" customHeight="1" x14ac:dyDescent="0.35">
      <c r="A509" s="15"/>
      <c r="B509" s="128"/>
      <c r="C509" s="129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57" customHeight="1" x14ac:dyDescent="0.35">
      <c r="A510" s="15"/>
      <c r="B510" s="128"/>
      <c r="C510" s="129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57" customHeight="1" x14ac:dyDescent="0.35">
      <c r="A511" s="15"/>
      <c r="B511" s="128"/>
      <c r="C511" s="129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57" customHeight="1" x14ac:dyDescent="0.35">
      <c r="A512" s="15"/>
      <c r="B512" s="128"/>
      <c r="C512" s="129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57" customHeight="1" x14ac:dyDescent="0.35">
      <c r="A513" s="15"/>
      <c r="B513" s="128"/>
      <c r="C513" s="129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57" customHeight="1" x14ac:dyDescent="0.35">
      <c r="A514" s="15"/>
      <c r="B514" s="128"/>
      <c r="C514" s="129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57" customHeight="1" x14ac:dyDescent="0.35">
      <c r="A515" s="15"/>
      <c r="B515" s="128"/>
      <c r="C515" s="129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57" customHeight="1" x14ac:dyDescent="0.35">
      <c r="A516" s="15"/>
      <c r="B516" s="128"/>
      <c r="C516" s="129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57" customHeight="1" x14ac:dyDescent="0.35">
      <c r="A517" s="15"/>
      <c r="B517" s="128"/>
      <c r="C517" s="129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57" customHeight="1" x14ac:dyDescent="0.35">
      <c r="A518" s="15"/>
      <c r="B518" s="128"/>
      <c r="C518" s="129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57" customHeight="1" x14ac:dyDescent="0.35">
      <c r="A519" s="15"/>
      <c r="B519" s="128"/>
      <c r="C519" s="129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57" customHeight="1" x14ac:dyDescent="0.35">
      <c r="A520" s="15"/>
      <c r="B520" s="128"/>
      <c r="C520" s="129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57" customHeight="1" x14ac:dyDescent="0.35">
      <c r="A521" s="15"/>
      <c r="B521" s="128"/>
      <c r="C521" s="129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57" customHeight="1" x14ac:dyDescent="0.35">
      <c r="A522" s="15"/>
      <c r="B522" s="128"/>
      <c r="C522" s="129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57" customHeight="1" x14ac:dyDescent="0.35">
      <c r="A523" s="15"/>
      <c r="B523" s="128"/>
      <c r="C523" s="129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57" customHeight="1" x14ac:dyDescent="0.35">
      <c r="A524" s="15"/>
      <c r="B524" s="128"/>
      <c r="C524" s="129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57" customHeight="1" x14ac:dyDescent="0.35">
      <c r="A525" s="15"/>
      <c r="B525" s="128"/>
      <c r="C525" s="129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57" customHeight="1" x14ac:dyDescent="0.35">
      <c r="A526" s="15"/>
      <c r="B526" s="128"/>
      <c r="C526" s="129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57" customHeight="1" x14ac:dyDescent="0.35">
      <c r="A527" s="15"/>
      <c r="B527" s="128"/>
      <c r="C527" s="129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57" customHeight="1" x14ac:dyDescent="0.35">
      <c r="A528" s="15"/>
      <c r="B528" s="128"/>
      <c r="C528" s="129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57" customHeight="1" x14ac:dyDescent="0.35">
      <c r="A529" s="15"/>
      <c r="B529" s="128"/>
      <c r="C529" s="129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57" customHeight="1" x14ac:dyDescent="0.35">
      <c r="A530" s="15"/>
      <c r="B530" s="128"/>
      <c r="C530" s="129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57" customHeight="1" x14ac:dyDescent="0.35">
      <c r="A531" s="15"/>
      <c r="B531" s="128"/>
      <c r="C531" s="129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57" customHeight="1" x14ac:dyDescent="0.35">
      <c r="A532" s="15"/>
      <c r="B532" s="128"/>
      <c r="C532" s="129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57" customHeight="1" x14ac:dyDescent="0.35">
      <c r="A533" s="15"/>
      <c r="B533" s="128"/>
      <c r="C533" s="129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57" customHeight="1" x14ac:dyDescent="0.35">
      <c r="A534" s="15"/>
      <c r="B534" s="128"/>
      <c r="C534" s="129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57" customHeight="1" x14ac:dyDescent="0.35">
      <c r="A535" s="15"/>
      <c r="B535" s="128"/>
      <c r="C535" s="129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57" customHeight="1" x14ac:dyDescent="0.35">
      <c r="A536" s="15"/>
      <c r="B536" s="128"/>
      <c r="C536" s="129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57" customHeight="1" x14ac:dyDescent="0.35">
      <c r="A537" s="15"/>
      <c r="B537" s="128"/>
      <c r="C537" s="129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57" customHeight="1" x14ac:dyDescent="0.35">
      <c r="A538" s="15"/>
      <c r="B538" s="128"/>
      <c r="C538" s="129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57" customHeight="1" x14ac:dyDescent="0.35">
      <c r="A539" s="15"/>
      <c r="B539" s="128"/>
      <c r="C539" s="129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57" customHeight="1" x14ac:dyDescent="0.35">
      <c r="A540" s="15"/>
      <c r="B540" s="128"/>
      <c r="C540" s="129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57" customHeight="1" x14ac:dyDescent="0.35">
      <c r="A541" s="15"/>
      <c r="B541" s="128"/>
      <c r="C541" s="129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57" customHeight="1" x14ac:dyDescent="0.35">
      <c r="A542" s="15"/>
      <c r="B542" s="128"/>
      <c r="C542" s="129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57" customHeight="1" x14ac:dyDescent="0.35">
      <c r="A543" s="15"/>
      <c r="B543" s="128"/>
      <c r="C543" s="129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57" customHeight="1" x14ac:dyDescent="0.35">
      <c r="A544" s="15"/>
      <c r="B544" s="128"/>
      <c r="C544" s="129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57" customHeight="1" x14ac:dyDescent="0.35">
      <c r="A545" s="15"/>
      <c r="B545" s="128"/>
      <c r="C545" s="129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57" customHeight="1" x14ac:dyDescent="0.35">
      <c r="A546" s="15"/>
      <c r="B546" s="128"/>
      <c r="C546" s="129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57" customHeight="1" x14ac:dyDescent="0.35">
      <c r="A547" s="15"/>
      <c r="B547" s="128"/>
      <c r="C547" s="129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57" customHeight="1" x14ac:dyDescent="0.35">
      <c r="A548" s="15"/>
      <c r="B548" s="128"/>
      <c r="C548" s="129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57" customHeight="1" x14ac:dyDescent="0.35">
      <c r="A549" s="15"/>
      <c r="B549" s="128"/>
      <c r="C549" s="129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57" customHeight="1" x14ac:dyDescent="0.35">
      <c r="A550" s="15"/>
      <c r="B550" s="128"/>
      <c r="C550" s="129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57" customHeight="1" x14ac:dyDescent="0.35">
      <c r="A551" s="15"/>
      <c r="B551" s="128"/>
      <c r="C551" s="129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57" customHeight="1" x14ac:dyDescent="0.35">
      <c r="A552" s="15"/>
      <c r="B552" s="128"/>
      <c r="C552" s="129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57" customHeight="1" x14ac:dyDescent="0.35">
      <c r="A553" s="15"/>
      <c r="B553" s="128"/>
      <c r="C553" s="129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57" customHeight="1" x14ac:dyDescent="0.35">
      <c r="A554" s="15"/>
      <c r="B554" s="128"/>
      <c r="C554" s="129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57" customHeight="1" x14ac:dyDescent="0.35">
      <c r="A555" s="15"/>
      <c r="B555" s="128"/>
      <c r="C555" s="129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57" customHeight="1" x14ac:dyDescent="0.35">
      <c r="A556" s="15"/>
      <c r="B556" s="128"/>
      <c r="C556" s="129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57" customHeight="1" x14ac:dyDescent="0.35">
      <c r="A557" s="15"/>
      <c r="B557" s="128"/>
      <c r="C557" s="129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57" customHeight="1" x14ac:dyDescent="0.35">
      <c r="A558" s="15"/>
      <c r="B558" s="128"/>
      <c r="C558" s="129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57" customHeight="1" x14ac:dyDescent="0.35">
      <c r="A559" s="15"/>
      <c r="B559" s="128"/>
      <c r="C559" s="129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57" customHeight="1" x14ac:dyDescent="0.35">
      <c r="A560" s="15"/>
      <c r="B560" s="128"/>
      <c r="C560" s="129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57" customHeight="1" x14ac:dyDescent="0.35">
      <c r="A561" s="15"/>
      <c r="B561" s="128"/>
      <c r="C561" s="129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57" customHeight="1" x14ac:dyDescent="0.35">
      <c r="A562" s="15"/>
      <c r="B562" s="128"/>
      <c r="C562" s="129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57" customHeight="1" x14ac:dyDescent="0.35">
      <c r="A563" s="15"/>
      <c r="B563" s="128"/>
      <c r="C563" s="129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57" customHeight="1" x14ac:dyDescent="0.35">
      <c r="A564" s="15"/>
      <c r="B564" s="128"/>
      <c r="C564" s="129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57" customHeight="1" x14ac:dyDescent="0.35">
      <c r="A565" s="15"/>
      <c r="B565" s="128"/>
      <c r="C565" s="129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57" customHeight="1" x14ac:dyDescent="0.35">
      <c r="A566" s="15"/>
      <c r="B566" s="128"/>
      <c r="C566" s="129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57" customHeight="1" x14ac:dyDescent="0.35">
      <c r="A567" s="15"/>
      <c r="B567" s="128"/>
      <c r="C567" s="129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57" customHeight="1" x14ac:dyDescent="0.35">
      <c r="A568" s="15"/>
      <c r="B568" s="128"/>
      <c r="C568" s="129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57" customHeight="1" x14ac:dyDescent="0.35">
      <c r="A569" s="15"/>
      <c r="B569" s="128"/>
      <c r="C569" s="129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57" customHeight="1" x14ac:dyDescent="0.35">
      <c r="A570" s="15"/>
      <c r="B570" s="128"/>
      <c r="C570" s="129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57" customHeight="1" x14ac:dyDescent="0.35">
      <c r="A571" s="15"/>
      <c r="B571" s="128"/>
      <c r="C571" s="129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57" customHeight="1" x14ac:dyDescent="0.35">
      <c r="A572" s="15"/>
      <c r="B572" s="128"/>
      <c r="C572" s="129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57" customHeight="1" x14ac:dyDescent="0.35">
      <c r="A573" s="15"/>
      <c r="B573" s="128"/>
      <c r="C573" s="129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57" customHeight="1" x14ac:dyDescent="0.35">
      <c r="A574" s="15"/>
      <c r="B574" s="128"/>
      <c r="C574" s="129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57" customHeight="1" x14ac:dyDescent="0.35">
      <c r="A575" s="15"/>
      <c r="B575" s="128"/>
      <c r="C575" s="129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57" customHeight="1" x14ac:dyDescent="0.35">
      <c r="A576" s="15"/>
      <c r="B576" s="128"/>
      <c r="C576" s="129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57" customHeight="1" x14ac:dyDescent="0.35">
      <c r="A577" s="15"/>
      <c r="B577" s="128"/>
      <c r="C577" s="129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57" customHeight="1" x14ac:dyDescent="0.35">
      <c r="A578" s="15"/>
      <c r="B578" s="128"/>
      <c r="C578" s="129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57" customHeight="1" x14ac:dyDescent="0.35">
      <c r="A579" s="15"/>
      <c r="B579" s="128"/>
      <c r="C579" s="129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57" customHeight="1" x14ac:dyDescent="0.35">
      <c r="A580" s="15"/>
      <c r="B580" s="128"/>
      <c r="C580" s="129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57" customHeight="1" x14ac:dyDescent="0.35">
      <c r="A581" s="15"/>
      <c r="B581" s="128"/>
      <c r="C581" s="129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57" customHeight="1" x14ac:dyDescent="0.35">
      <c r="A582" s="15"/>
      <c r="B582" s="128"/>
      <c r="C582" s="129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57" customHeight="1" x14ac:dyDescent="0.35">
      <c r="A583" s="15"/>
      <c r="B583" s="128"/>
      <c r="C583" s="129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57" customHeight="1" x14ac:dyDescent="0.35">
      <c r="A584" s="15"/>
      <c r="B584" s="128"/>
      <c r="C584" s="129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57" customHeight="1" x14ac:dyDescent="0.35">
      <c r="A585" s="15"/>
      <c r="B585" s="128"/>
      <c r="C585" s="129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57" customHeight="1" x14ac:dyDescent="0.35">
      <c r="A586" s="15"/>
      <c r="B586" s="128"/>
      <c r="C586" s="129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57" customHeight="1" x14ac:dyDescent="0.35">
      <c r="A587" s="15"/>
      <c r="B587" s="128"/>
      <c r="C587" s="129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57" customHeight="1" x14ac:dyDescent="0.35">
      <c r="A588" s="15"/>
      <c r="B588" s="128"/>
      <c r="C588" s="129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57" customHeight="1" x14ac:dyDescent="0.35">
      <c r="A589" s="15"/>
      <c r="B589" s="128"/>
      <c r="C589" s="129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57" customHeight="1" x14ac:dyDescent="0.35">
      <c r="A590" s="15"/>
      <c r="B590" s="128"/>
      <c r="C590" s="129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57" customHeight="1" x14ac:dyDescent="0.35">
      <c r="A591" s="15"/>
      <c r="B591" s="128"/>
      <c r="C591" s="129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57" customHeight="1" x14ac:dyDescent="0.35">
      <c r="A592" s="15"/>
      <c r="B592" s="128"/>
      <c r="C592" s="129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57" customHeight="1" x14ac:dyDescent="0.35">
      <c r="A593" s="15"/>
      <c r="B593" s="128"/>
      <c r="C593" s="129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57" customHeight="1" x14ac:dyDescent="0.35">
      <c r="A594" s="15"/>
      <c r="B594" s="128"/>
      <c r="C594" s="129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57" customHeight="1" x14ac:dyDescent="0.35">
      <c r="A595" s="15"/>
      <c r="B595" s="128"/>
      <c r="C595" s="129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57" customHeight="1" x14ac:dyDescent="0.35">
      <c r="A596" s="15"/>
      <c r="B596" s="128"/>
      <c r="C596" s="129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57" customHeight="1" x14ac:dyDescent="0.35">
      <c r="A597" s="15"/>
      <c r="B597" s="128"/>
      <c r="C597" s="129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57" customHeight="1" x14ac:dyDescent="0.35">
      <c r="A598" s="15"/>
      <c r="B598" s="128"/>
      <c r="C598" s="129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57" customHeight="1" x14ac:dyDescent="0.35">
      <c r="A599" s="15"/>
      <c r="B599" s="128"/>
      <c r="C599" s="129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57" customHeight="1" x14ac:dyDescent="0.35">
      <c r="A600" s="15"/>
      <c r="B600" s="128"/>
      <c r="C600" s="129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57" customHeight="1" x14ac:dyDescent="0.35">
      <c r="A601" s="15"/>
      <c r="B601" s="128"/>
      <c r="C601" s="129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57" customHeight="1" x14ac:dyDescent="0.35">
      <c r="A602" s="15"/>
      <c r="B602" s="128"/>
      <c r="C602" s="129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57" customHeight="1" x14ac:dyDescent="0.35">
      <c r="A603" s="15"/>
      <c r="B603" s="128"/>
      <c r="C603" s="129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57" customHeight="1" x14ac:dyDescent="0.35">
      <c r="A604" s="15"/>
      <c r="B604" s="128"/>
      <c r="C604" s="129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57" customHeight="1" x14ac:dyDescent="0.35">
      <c r="A605" s="15"/>
      <c r="B605" s="128"/>
      <c r="C605" s="129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57" customHeight="1" x14ac:dyDescent="0.35">
      <c r="A606" s="15"/>
      <c r="B606" s="128"/>
      <c r="C606" s="129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57" customHeight="1" x14ac:dyDescent="0.35">
      <c r="A607" s="15"/>
      <c r="B607" s="128"/>
      <c r="C607" s="129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57" customHeight="1" x14ac:dyDescent="0.35">
      <c r="A608" s="15"/>
      <c r="B608" s="128"/>
      <c r="C608" s="129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57" customHeight="1" x14ac:dyDescent="0.35">
      <c r="A609" s="15"/>
      <c r="B609" s="128"/>
      <c r="C609" s="129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57" customHeight="1" x14ac:dyDescent="0.35">
      <c r="A610" s="15"/>
      <c r="B610" s="128"/>
      <c r="C610" s="129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57" customHeight="1" x14ac:dyDescent="0.35">
      <c r="A611" s="15"/>
      <c r="B611" s="128"/>
      <c r="C611" s="129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57" customHeight="1" x14ac:dyDescent="0.35">
      <c r="A612" s="15"/>
      <c r="B612" s="128"/>
      <c r="C612" s="129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57" customHeight="1" x14ac:dyDescent="0.35">
      <c r="A613" s="15"/>
      <c r="B613" s="128"/>
      <c r="C613" s="129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57" customHeight="1" x14ac:dyDescent="0.35">
      <c r="A614" s="15"/>
      <c r="B614" s="128"/>
      <c r="C614" s="129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57" customHeight="1" x14ac:dyDescent="0.35">
      <c r="A615" s="15"/>
      <c r="B615" s="128"/>
      <c r="C615" s="129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57" customHeight="1" x14ac:dyDescent="0.35">
      <c r="A616" s="15"/>
      <c r="B616" s="128"/>
      <c r="C616" s="129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57" customHeight="1" x14ac:dyDescent="0.35">
      <c r="A617" s="15"/>
      <c r="B617" s="128"/>
      <c r="C617" s="129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57" customHeight="1" x14ac:dyDescent="0.35">
      <c r="A618" s="15"/>
      <c r="B618" s="128"/>
      <c r="C618" s="129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57" customHeight="1" x14ac:dyDescent="0.35">
      <c r="A619" s="15"/>
      <c r="B619" s="128"/>
      <c r="C619" s="129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57" customHeight="1" x14ac:dyDescent="0.35">
      <c r="A620" s="15"/>
      <c r="B620" s="128"/>
      <c r="C620" s="129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57" customHeight="1" x14ac:dyDescent="0.35">
      <c r="A621" s="15"/>
      <c r="B621" s="128"/>
      <c r="C621" s="129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57" customHeight="1" x14ac:dyDescent="0.35">
      <c r="A622" s="15"/>
      <c r="B622" s="128"/>
      <c r="C622" s="129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57" customHeight="1" x14ac:dyDescent="0.35">
      <c r="A623" s="15"/>
      <c r="B623" s="128"/>
      <c r="C623" s="129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57" customHeight="1" x14ac:dyDescent="0.35">
      <c r="A624" s="15"/>
      <c r="B624" s="128"/>
      <c r="C624" s="129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57" customHeight="1" x14ac:dyDescent="0.35">
      <c r="A625" s="15"/>
      <c r="B625" s="128"/>
      <c r="C625" s="129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57" customHeight="1" x14ac:dyDescent="0.35">
      <c r="A626" s="15"/>
      <c r="B626" s="128"/>
      <c r="C626" s="129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57" customHeight="1" x14ac:dyDescent="0.35">
      <c r="A627" s="15"/>
      <c r="B627" s="128"/>
      <c r="C627" s="129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57" customHeight="1" x14ac:dyDescent="0.35">
      <c r="A628" s="15"/>
      <c r="B628" s="128"/>
      <c r="C628" s="129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57" customHeight="1" x14ac:dyDescent="0.35">
      <c r="A629" s="15"/>
      <c r="B629" s="128"/>
      <c r="C629" s="129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57" customHeight="1" x14ac:dyDescent="0.35">
      <c r="A630" s="15"/>
      <c r="B630" s="128"/>
      <c r="C630" s="129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57" customHeight="1" x14ac:dyDescent="0.35">
      <c r="A631" s="15"/>
      <c r="B631" s="128"/>
      <c r="C631" s="129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57" customHeight="1" x14ac:dyDescent="0.35">
      <c r="A632" s="15"/>
      <c r="B632" s="128"/>
      <c r="C632" s="129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57" customHeight="1" x14ac:dyDescent="0.35">
      <c r="A633" s="15"/>
      <c r="B633" s="128"/>
      <c r="C633" s="129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57" customHeight="1" x14ac:dyDescent="0.35">
      <c r="A634" s="15"/>
      <c r="B634" s="128"/>
      <c r="C634" s="129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57" customHeight="1" x14ac:dyDescent="0.35">
      <c r="A635" s="15"/>
      <c r="B635" s="128"/>
      <c r="C635" s="129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57" customHeight="1" x14ac:dyDescent="0.35">
      <c r="A636" s="15"/>
      <c r="B636" s="128"/>
      <c r="C636" s="129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57" customHeight="1" x14ac:dyDescent="0.35">
      <c r="A637" s="15"/>
      <c r="B637" s="128"/>
      <c r="C637" s="129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57" customHeight="1" x14ac:dyDescent="0.35">
      <c r="A638" s="15"/>
      <c r="B638" s="128"/>
      <c r="C638" s="129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57" customHeight="1" x14ac:dyDescent="0.35">
      <c r="A639" s="15"/>
      <c r="B639" s="128"/>
      <c r="C639" s="129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57" customHeight="1" x14ac:dyDescent="0.35">
      <c r="A640" s="15"/>
      <c r="B640" s="128"/>
      <c r="C640" s="129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57" customHeight="1" x14ac:dyDescent="0.35">
      <c r="A641" s="15"/>
      <c r="B641" s="128"/>
      <c r="C641" s="129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57" customHeight="1" x14ac:dyDescent="0.35">
      <c r="A642" s="15"/>
      <c r="B642" s="128"/>
      <c r="C642" s="129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57" customHeight="1" x14ac:dyDescent="0.35">
      <c r="A643" s="15"/>
      <c r="B643" s="128"/>
      <c r="C643" s="129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57" customHeight="1" x14ac:dyDescent="0.35">
      <c r="A644" s="15"/>
      <c r="B644" s="128"/>
      <c r="C644" s="129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57" customHeight="1" x14ac:dyDescent="0.35">
      <c r="A645" s="15"/>
      <c r="B645" s="128"/>
      <c r="C645" s="129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57" customHeight="1" x14ac:dyDescent="0.35">
      <c r="A646" s="15"/>
      <c r="B646" s="128"/>
      <c r="C646" s="129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57" customHeight="1" x14ac:dyDescent="0.35">
      <c r="A647" s="15"/>
      <c r="B647" s="128"/>
      <c r="C647" s="129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57" customHeight="1" x14ac:dyDescent="0.35">
      <c r="A648" s="15"/>
      <c r="B648" s="128"/>
      <c r="C648" s="129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57" customHeight="1" x14ac:dyDescent="0.35">
      <c r="A649" s="15"/>
      <c r="B649" s="128"/>
      <c r="C649" s="129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57" customHeight="1" x14ac:dyDescent="0.35">
      <c r="A650" s="15"/>
      <c r="B650" s="128"/>
      <c r="C650" s="129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57" customHeight="1" x14ac:dyDescent="0.35">
      <c r="A651" s="15"/>
      <c r="B651" s="128"/>
      <c r="C651" s="129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57" customHeight="1" x14ac:dyDescent="0.35">
      <c r="A652" s="15"/>
      <c r="B652" s="128"/>
      <c r="C652" s="129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57" customHeight="1" x14ac:dyDescent="0.35">
      <c r="A653" s="15"/>
      <c r="B653" s="128"/>
      <c r="C653" s="129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57" customHeight="1" x14ac:dyDescent="0.35">
      <c r="A654" s="15"/>
      <c r="B654" s="128"/>
      <c r="C654" s="129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57" customHeight="1" x14ac:dyDescent="0.35">
      <c r="A655" s="15"/>
      <c r="B655" s="128"/>
      <c r="C655" s="129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57" customHeight="1" x14ac:dyDescent="0.35">
      <c r="A656" s="15"/>
      <c r="B656" s="128"/>
      <c r="C656" s="129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57" customHeight="1" x14ac:dyDescent="0.35">
      <c r="A657" s="15"/>
      <c r="B657" s="128"/>
      <c r="C657" s="129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57" customHeight="1" x14ac:dyDescent="0.35">
      <c r="A658" s="15"/>
      <c r="B658" s="128"/>
      <c r="C658" s="129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57" customHeight="1" x14ac:dyDescent="0.35">
      <c r="A659" s="15"/>
      <c r="B659" s="128"/>
      <c r="C659" s="129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57" customHeight="1" x14ac:dyDescent="0.35">
      <c r="A660" s="15"/>
      <c r="B660" s="128"/>
      <c r="C660" s="129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57" customHeight="1" x14ac:dyDescent="0.35">
      <c r="A661" s="15"/>
      <c r="B661" s="128"/>
      <c r="C661" s="129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57" customHeight="1" x14ac:dyDescent="0.35">
      <c r="A662" s="15"/>
      <c r="B662" s="128"/>
      <c r="C662" s="129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57" customHeight="1" x14ac:dyDescent="0.35">
      <c r="A663" s="15"/>
      <c r="B663" s="128"/>
      <c r="C663" s="129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57" customHeight="1" x14ac:dyDescent="0.35">
      <c r="A664" s="15"/>
      <c r="B664" s="128"/>
      <c r="C664" s="129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57" customHeight="1" x14ac:dyDescent="0.35">
      <c r="A665" s="15"/>
      <c r="B665" s="128"/>
      <c r="C665" s="129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57" customHeight="1" x14ac:dyDescent="0.35">
      <c r="A666" s="15"/>
      <c r="B666" s="128"/>
      <c r="C666" s="129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57" customHeight="1" x14ac:dyDescent="0.35">
      <c r="A667" s="15"/>
      <c r="B667" s="128"/>
      <c r="C667" s="129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57" customHeight="1" x14ac:dyDescent="0.35">
      <c r="A668" s="15"/>
      <c r="B668" s="128"/>
      <c r="C668" s="129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57" customHeight="1" x14ac:dyDescent="0.35">
      <c r="A669" s="15"/>
      <c r="B669" s="128"/>
      <c r="C669" s="129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57" customHeight="1" x14ac:dyDescent="0.35">
      <c r="A670" s="15"/>
      <c r="B670" s="128"/>
      <c r="C670" s="129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57" customHeight="1" x14ac:dyDescent="0.35">
      <c r="A671" s="15"/>
      <c r="B671" s="128"/>
      <c r="C671" s="129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57" customHeight="1" x14ac:dyDescent="0.35">
      <c r="A672" s="15"/>
      <c r="B672" s="128"/>
      <c r="C672" s="129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57" customHeight="1" x14ac:dyDescent="0.35">
      <c r="A673" s="15"/>
      <c r="B673" s="128"/>
      <c r="C673" s="129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57" customHeight="1" x14ac:dyDescent="0.35">
      <c r="A674" s="15"/>
      <c r="B674" s="128"/>
      <c r="C674" s="129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57" customHeight="1" x14ac:dyDescent="0.35">
      <c r="A675" s="15"/>
      <c r="B675" s="128"/>
      <c r="C675" s="129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57" customHeight="1" x14ac:dyDescent="0.35">
      <c r="A676" s="15"/>
      <c r="B676" s="128"/>
      <c r="C676" s="129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57" customHeight="1" x14ac:dyDescent="0.35">
      <c r="A677" s="15"/>
      <c r="B677" s="128"/>
      <c r="C677" s="129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57" customHeight="1" x14ac:dyDescent="0.35">
      <c r="A678" s="15"/>
      <c r="B678" s="128"/>
      <c r="C678" s="129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57" customHeight="1" x14ac:dyDescent="0.35">
      <c r="A679" s="15"/>
      <c r="B679" s="128"/>
      <c r="C679" s="129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57" customHeight="1" x14ac:dyDescent="0.35">
      <c r="A680" s="15"/>
      <c r="B680" s="128"/>
      <c r="C680" s="129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57" customHeight="1" x14ac:dyDescent="0.35">
      <c r="A681" s="15"/>
      <c r="B681" s="128"/>
      <c r="C681" s="129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57" customHeight="1" x14ac:dyDescent="0.35">
      <c r="A682" s="15"/>
      <c r="B682" s="128"/>
      <c r="C682" s="129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57" customHeight="1" x14ac:dyDescent="0.35">
      <c r="A683" s="15"/>
      <c r="B683" s="128"/>
      <c r="C683" s="129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57" customHeight="1" x14ac:dyDescent="0.35">
      <c r="A684" s="15"/>
      <c r="B684" s="128"/>
      <c r="C684" s="129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57" customHeight="1" x14ac:dyDescent="0.35">
      <c r="A685" s="15"/>
      <c r="B685" s="128"/>
      <c r="C685" s="129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57" customHeight="1" x14ac:dyDescent="0.35">
      <c r="A686" s="15"/>
      <c r="B686" s="128"/>
      <c r="C686" s="129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57" customHeight="1" x14ac:dyDescent="0.35">
      <c r="A687" s="15"/>
      <c r="B687" s="128"/>
      <c r="C687" s="129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57" customHeight="1" x14ac:dyDescent="0.35">
      <c r="A688" s="15"/>
      <c r="B688" s="128"/>
      <c r="C688" s="129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57" customHeight="1" x14ac:dyDescent="0.35">
      <c r="A689" s="15"/>
      <c r="B689" s="128"/>
      <c r="C689" s="129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57" customHeight="1" x14ac:dyDescent="0.35">
      <c r="A690" s="15"/>
      <c r="B690" s="128"/>
      <c r="C690" s="129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57" customHeight="1" x14ac:dyDescent="0.35">
      <c r="A691" s="15"/>
      <c r="B691" s="128"/>
      <c r="C691" s="129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57" customHeight="1" x14ac:dyDescent="0.35">
      <c r="A692" s="15"/>
      <c r="B692" s="128"/>
      <c r="C692" s="129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57" customHeight="1" x14ac:dyDescent="0.35">
      <c r="A693" s="15"/>
      <c r="B693" s="128"/>
      <c r="C693" s="129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57" customHeight="1" x14ac:dyDescent="0.35">
      <c r="A694" s="15"/>
      <c r="B694" s="128"/>
      <c r="C694" s="129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57" customHeight="1" x14ac:dyDescent="0.35">
      <c r="A695" s="15"/>
      <c r="B695" s="128"/>
      <c r="C695" s="129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57" customHeight="1" x14ac:dyDescent="0.35">
      <c r="A696" s="15"/>
      <c r="B696" s="128"/>
      <c r="C696" s="129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57" customHeight="1" x14ac:dyDescent="0.35">
      <c r="A697" s="15"/>
      <c r="B697" s="128"/>
      <c r="C697" s="129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57" customHeight="1" x14ac:dyDescent="0.35">
      <c r="A698" s="15"/>
      <c r="B698" s="128"/>
      <c r="C698" s="129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57" customHeight="1" x14ac:dyDescent="0.35">
      <c r="A699" s="15"/>
      <c r="B699" s="128"/>
      <c r="C699" s="129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57" customHeight="1" x14ac:dyDescent="0.35">
      <c r="A700" s="15"/>
      <c r="B700" s="128"/>
      <c r="C700" s="129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57" customHeight="1" x14ac:dyDescent="0.35">
      <c r="A701" s="15"/>
      <c r="B701" s="128"/>
      <c r="C701" s="129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57" customHeight="1" x14ac:dyDescent="0.35">
      <c r="A702" s="15"/>
      <c r="B702" s="128"/>
      <c r="C702" s="129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57" customHeight="1" x14ac:dyDescent="0.35">
      <c r="A703" s="15"/>
      <c r="B703" s="128"/>
      <c r="C703" s="129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57" customHeight="1" x14ac:dyDescent="0.35">
      <c r="A704" s="15"/>
      <c r="B704" s="128"/>
      <c r="C704" s="129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57" customHeight="1" x14ac:dyDescent="0.35">
      <c r="A705" s="15"/>
      <c r="B705" s="128"/>
      <c r="C705" s="129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57" customHeight="1" x14ac:dyDescent="0.35">
      <c r="A706" s="15"/>
      <c r="B706" s="128"/>
      <c r="C706" s="129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57" customHeight="1" x14ac:dyDescent="0.35">
      <c r="A707" s="15"/>
      <c r="B707" s="128"/>
      <c r="C707" s="129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57" customHeight="1" x14ac:dyDescent="0.35">
      <c r="A708" s="15"/>
      <c r="B708" s="128"/>
      <c r="C708" s="129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57" customHeight="1" x14ac:dyDescent="0.35">
      <c r="A709" s="15"/>
      <c r="B709" s="128"/>
      <c r="C709" s="129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57" customHeight="1" x14ac:dyDescent="0.35">
      <c r="A710" s="15"/>
      <c r="B710" s="128"/>
      <c r="C710" s="129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57" customHeight="1" x14ac:dyDescent="0.35">
      <c r="A711" s="15"/>
      <c r="B711" s="128"/>
      <c r="C711" s="129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57" customHeight="1" x14ac:dyDescent="0.35">
      <c r="A712" s="15"/>
      <c r="B712" s="128"/>
      <c r="C712" s="129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57" customHeight="1" x14ac:dyDescent="0.35">
      <c r="A713" s="15"/>
      <c r="B713" s="128"/>
      <c r="C713" s="129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57" customHeight="1" x14ac:dyDescent="0.35">
      <c r="A714" s="15"/>
      <c r="B714" s="128"/>
      <c r="C714" s="129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57" customHeight="1" x14ac:dyDescent="0.35">
      <c r="A715" s="15"/>
      <c r="B715" s="128"/>
      <c r="C715" s="129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57" customHeight="1" x14ac:dyDescent="0.35">
      <c r="A716" s="15"/>
      <c r="B716" s="128"/>
      <c r="C716" s="129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57" customHeight="1" x14ac:dyDescent="0.35">
      <c r="A717" s="15"/>
      <c r="B717" s="128"/>
      <c r="C717" s="129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57" customHeight="1" x14ac:dyDescent="0.35">
      <c r="A718" s="15"/>
      <c r="B718" s="128"/>
      <c r="C718" s="129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57" customHeight="1" x14ac:dyDescent="0.35">
      <c r="A719" s="15"/>
      <c r="B719" s="128"/>
      <c r="C719" s="129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57" customHeight="1" x14ac:dyDescent="0.35">
      <c r="A720" s="15"/>
      <c r="B720" s="128"/>
      <c r="C720" s="129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57" customHeight="1" x14ac:dyDescent="0.35">
      <c r="A721" s="15"/>
      <c r="B721" s="128"/>
      <c r="C721" s="129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57" customHeight="1" x14ac:dyDescent="0.35">
      <c r="A722" s="15"/>
      <c r="B722" s="128"/>
      <c r="C722" s="129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57" customHeight="1" x14ac:dyDescent="0.35">
      <c r="A723" s="15"/>
      <c r="B723" s="128"/>
      <c r="C723" s="129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57" customHeight="1" x14ac:dyDescent="0.35">
      <c r="A724" s="15"/>
      <c r="B724" s="128"/>
      <c r="C724" s="129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57" customHeight="1" x14ac:dyDescent="0.35">
      <c r="A725" s="15"/>
      <c r="B725" s="128"/>
      <c r="C725" s="129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57" customHeight="1" x14ac:dyDescent="0.35">
      <c r="A726" s="15"/>
      <c r="B726" s="128"/>
      <c r="C726" s="129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57" customHeight="1" x14ac:dyDescent="0.35">
      <c r="A727" s="15"/>
      <c r="B727" s="128"/>
      <c r="C727" s="129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57" customHeight="1" x14ac:dyDescent="0.35">
      <c r="A728" s="15"/>
      <c r="B728" s="128"/>
      <c r="C728" s="129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57" customHeight="1" x14ac:dyDescent="0.35">
      <c r="A729" s="15"/>
      <c r="B729" s="128"/>
      <c r="C729" s="129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57" customHeight="1" x14ac:dyDescent="0.35">
      <c r="A730" s="15"/>
      <c r="B730" s="128"/>
      <c r="C730" s="129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57" customHeight="1" x14ac:dyDescent="0.35">
      <c r="A731" s="15"/>
      <c r="B731" s="128"/>
      <c r="C731" s="129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57" customHeight="1" x14ac:dyDescent="0.35">
      <c r="A732" s="15"/>
      <c r="B732" s="128"/>
      <c r="C732" s="129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57" customHeight="1" x14ac:dyDescent="0.35">
      <c r="A733" s="15"/>
      <c r="B733" s="128"/>
      <c r="C733" s="129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57" customHeight="1" x14ac:dyDescent="0.35">
      <c r="A734" s="15"/>
      <c r="B734" s="128"/>
      <c r="C734" s="129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57" customHeight="1" x14ac:dyDescent="0.35">
      <c r="A735" s="15"/>
      <c r="B735" s="128"/>
      <c r="C735" s="129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57" customHeight="1" x14ac:dyDescent="0.35">
      <c r="A736" s="15"/>
      <c r="B736" s="128"/>
      <c r="C736" s="129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57" customHeight="1" x14ac:dyDescent="0.35">
      <c r="A737" s="15"/>
      <c r="B737" s="128"/>
      <c r="C737" s="129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57" customHeight="1" x14ac:dyDescent="0.35">
      <c r="A738" s="15"/>
      <c r="B738" s="128"/>
      <c r="C738" s="129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57" customHeight="1" x14ac:dyDescent="0.35">
      <c r="A739" s="15"/>
      <c r="B739" s="128"/>
      <c r="C739" s="129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57" customHeight="1" x14ac:dyDescent="0.35">
      <c r="A740" s="15"/>
      <c r="B740" s="128"/>
      <c r="C740" s="129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57" customHeight="1" x14ac:dyDescent="0.35">
      <c r="A741" s="15"/>
      <c r="B741" s="128"/>
      <c r="C741" s="129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57" customHeight="1" x14ac:dyDescent="0.35">
      <c r="A742" s="15"/>
      <c r="B742" s="128"/>
      <c r="C742" s="129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57" customHeight="1" x14ac:dyDescent="0.35">
      <c r="A743" s="15"/>
      <c r="B743" s="128"/>
      <c r="C743" s="129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57" customHeight="1" x14ac:dyDescent="0.35">
      <c r="A744" s="15"/>
      <c r="B744" s="128"/>
      <c r="C744" s="129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57" customHeight="1" x14ac:dyDescent="0.35">
      <c r="A745" s="15"/>
      <c r="B745" s="128"/>
      <c r="C745" s="129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57" customHeight="1" x14ac:dyDescent="0.35">
      <c r="A746" s="15"/>
      <c r="B746" s="128"/>
      <c r="C746" s="129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57" customHeight="1" x14ac:dyDescent="0.35">
      <c r="A747" s="15"/>
      <c r="B747" s="128"/>
      <c r="C747" s="129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57" customHeight="1" x14ac:dyDescent="0.35">
      <c r="A748" s="15"/>
      <c r="B748" s="128"/>
      <c r="C748" s="129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57" customHeight="1" x14ac:dyDescent="0.35">
      <c r="A749" s="15"/>
      <c r="B749" s="128"/>
      <c r="C749" s="129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57" customHeight="1" x14ac:dyDescent="0.35">
      <c r="A750" s="15"/>
      <c r="B750" s="128"/>
      <c r="C750" s="129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57" customHeight="1" x14ac:dyDescent="0.35">
      <c r="A751" s="15"/>
      <c r="B751" s="128"/>
      <c r="C751" s="129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57" customHeight="1" x14ac:dyDescent="0.35">
      <c r="A752" s="15"/>
      <c r="B752" s="128"/>
      <c r="C752" s="129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57" customHeight="1" x14ac:dyDescent="0.35">
      <c r="A753" s="15"/>
      <c r="B753" s="128"/>
      <c r="C753" s="129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57" customHeight="1" x14ac:dyDescent="0.35">
      <c r="A754" s="15"/>
      <c r="B754" s="128"/>
      <c r="C754" s="129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57" customHeight="1" x14ac:dyDescent="0.35">
      <c r="A755" s="15"/>
      <c r="B755" s="128"/>
      <c r="C755" s="129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57" customHeight="1" x14ac:dyDescent="0.35">
      <c r="A756" s="15"/>
      <c r="B756" s="128"/>
      <c r="C756" s="129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57" customHeight="1" x14ac:dyDescent="0.35">
      <c r="A757" s="15"/>
      <c r="B757" s="128"/>
      <c r="C757" s="129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57" customHeight="1" x14ac:dyDescent="0.35">
      <c r="A758" s="15"/>
      <c r="B758" s="128"/>
      <c r="C758" s="129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57" customHeight="1" x14ac:dyDescent="0.35">
      <c r="A759" s="15"/>
      <c r="B759" s="128"/>
      <c r="C759" s="129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57" customHeight="1" x14ac:dyDescent="0.35">
      <c r="A760" s="15"/>
      <c r="B760" s="128"/>
      <c r="C760" s="129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57" customHeight="1" x14ac:dyDescent="0.35">
      <c r="A761" s="15"/>
      <c r="B761" s="128"/>
      <c r="C761" s="129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57" customHeight="1" x14ac:dyDescent="0.35">
      <c r="A762" s="15"/>
      <c r="B762" s="128"/>
      <c r="C762" s="129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57" customHeight="1" x14ac:dyDescent="0.35">
      <c r="A763" s="15"/>
      <c r="B763" s="128"/>
      <c r="C763" s="129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57" customHeight="1" x14ac:dyDescent="0.35">
      <c r="A764" s="15"/>
      <c r="B764" s="128"/>
      <c r="C764" s="129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57" customHeight="1" x14ac:dyDescent="0.35">
      <c r="A765" s="15"/>
      <c r="B765" s="128"/>
      <c r="C765" s="129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57" customHeight="1" x14ac:dyDescent="0.35">
      <c r="A766" s="15"/>
      <c r="B766" s="128"/>
      <c r="C766" s="129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57" customHeight="1" x14ac:dyDescent="0.35">
      <c r="A767" s="15"/>
      <c r="B767" s="128"/>
      <c r="C767" s="129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57" customHeight="1" x14ac:dyDescent="0.35">
      <c r="A768" s="15"/>
      <c r="B768" s="128"/>
      <c r="C768" s="129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57" customHeight="1" x14ac:dyDescent="0.35">
      <c r="A769" s="15"/>
      <c r="B769" s="128"/>
      <c r="C769" s="129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57" customHeight="1" x14ac:dyDescent="0.35">
      <c r="A770" s="15"/>
      <c r="B770" s="128"/>
      <c r="C770" s="129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57" customHeight="1" x14ac:dyDescent="0.35">
      <c r="A771" s="15"/>
      <c r="B771" s="128"/>
      <c r="C771" s="129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57" customHeight="1" x14ac:dyDescent="0.35">
      <c r="A772" s="15"/>
      <c r="B772" s="128"/>
      <c r="C772" s="129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57" customHeight="1" x14ac:dyDescent="0.35">
      <c r="A773" s="15"/>
      <c r="B773" s="128"/>
      <c r="C773" s="129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57" customHeight="1" x14ac:dyDescent="0.35">
      <c r="A774" s="15"/>
      <c r="B774" s="128"/>
      <c r="C774" s="129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57" customHeight="1" x14ac:dyDescent="0.35">
      <c r="A775" s="15"/>
      <c r="B775" s="128"/>
      <c r="C775" s="129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57" customHeight="1" x14ac:dyDescent="0.35">
      <c r="A776" s="15"/>
      <c r="B776" s="128"/>
      <c r="C776" s="129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57" customHeight="1" x14ac:dyDescent="0.35">
      <c r="A777" s="15"/>
      <c r="B777" s="128"/>
      <c r="C777" s="129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57" customHeight="1" x14ac:dyDescent="0.35">
      <c r="A778" s="15"/>
      <c r="B778" s="128"/>
      <c r="C778" s="129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57" customHeight="1" x14ac:dyDescent="0.35">
      <c r="A779" s="15"/>
      <c r="B779" s="128"/>
      <c r="C779" s="129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57" customHeight="1" x14ac:dyDescent="0.35">
      <c r="A780" s="15"/>
      <c r="B780" s="128"/>
      <c r="C780" s="129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57" customHeight="1" x14ac:dyDescent="0.35">
      <c r="A781" s="15"/>
      <c r="B781" s="128"/>
      <c r="C781" s="129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57" customHeight="1" x14ac:dyDescent="0.35">
      <c r="A782" s="15"/>
      <c r="B782" s="128"/>
      <c r="C782" s="129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57" customHeight="1" x14ac:dyDescent="0.35">
      <c r="A783" s="15"/>
      <c r="B783" s="128"/>
      <c r="C783" s="129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57" customHeight="1" x14ac:dyDescent="0.35">
      <c r="A784" s="15"/>
      <c r="B784" s="128"/>
      <c r="C784" s="129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57" customHeight="1" x14ac:dyDescent="0.35">
      <c r="A785" s="15"/>
      <c r="B785" s="128"/>
      <c r="C785" s="129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57" customHeight="1" x14ac:dyDescent="0.35">
      <c r="A786" s="15"/>
      <c r="B786" s="128"/>
      <c r="C786" s="129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57" customHeight="1" x14ac:dyDescent="0.35">
      <c r="A787" s="15"/>
      <c r="B787" s="128"/>
      <c r="C787" s="129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57" customHeight="1" x14ac:dyDescent="0.35">
      <c r="A788" s="15"/>
      <c r="B788" s="128"/>
      <c r="C788" s="129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57" customHeight="1" x14ac:dyDescent="0.35">
      <c r="A789" s="15"/>
      <c r="B789" s="128"/>
      <c r="C789" s="129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57" customHeight="1" x14ac:dyDescent="0.35">
      <c r="A790" s="15"/>
      <c r="B790" s="128"/>
      <c r="C790" s="129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57" customHeight="1" x14ac:dyDescent="0.35">
      <c r="A791" s="15"/>
      <c r="B791" s="128"/>
      <c r="C791" s="129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57" customHeight="1" x14ac:dyDescent="0.35">
      <c r="A792" s="15"/>
      <c r="B792" s="128"/>
      <c r="C792" s="129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57" customHeight="1" x14ac:dyDescent="0.35">
      <c r="A793" s="15"/>
      <c r="B793" s="128"/>
      <c r="C793" s="129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57" customHeight="1" x14ac:dyDescent="0.35">
      <c r="A794" s="15"/>
      <c r="B794" s="128"/>
      <c r="C794" s="129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57" customHeight="1" x14ac:dyDescent="0.35">
      <c r="A795" s="15"/>
      <c r="B795" s="128"/>
      <c r="C795" s="129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57" customHeight="1" x14ac:dyDescent="0.35">
      <c r="A796" s="15"/>
      <c r="B796" s="128"/>
      <c r="C796" s="129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57" customHeight="1" x14ac:dyDescent="0.35">
      <c r="A797" s="15"/>
      <c r="B797" s="128"/>
      <c r="C797" s="129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57" customHeight="1" x14ac:dyDescent="0.35">
      <c r="A798" s="15"/>
      <c r="B798" s="128"/>
      <c r="C798" s="129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57" customHeight="1" x14ac:dyDescent="0.35">
      <c r="A799" s="15"/>
      <c r="B799" s="128"/>
      <c r="C799" s="129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57" customHeight="1" x14ac:dyDescent="0.35">
      <c r="A800" s="15"/>
      <c r="B800" s="128"/>
      <c r="C800" s="129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57" customHeight="1" x14ac:dyDescent="0.35">
      <c r="A801" s="15"/>
      <c r="B801" s="128"/>
      <c r="C801" s="129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57" customHeight="1" x14ac:dyDescent="0.35">
      <c r="A802" s="15"/>
      <c r="B802" s="128"/>
      <c r="C802" s="129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57" customHeight="1" x14ac:dyDescent="0.35">
      <c r="A803" s="15"/>
      <c r="B803" s="128"/>
      <c r="C803" s="129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57" customHeight="1" x14ac:dyDescent="0.35">
      <c r="A804" s="15"/>
      <c r="B804" s="128"/>
      <c r="C804" s="129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57" customHeight="1" x14ac:dyDescent="0.35">
      <c r="A805" s="15"/>
      <c r="B805" s="128"/>
      <c r="C805" s="129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57" customHeight="1" x14ac:dyDescent="0.35">
      <c r="A806" s="15"/>
      <c r="B806" s="128"/>
      <c r="C806" s="129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57" customHeight="1" x14ac:dyDescent="0.35">
      <c r="A807" s="15"/>
      <c r="B807" s="128"/>
      <c r="C807" s="129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57" customHeight="1" x14ac:dyDescent="0.35">
      <c r="A808" s="15"/>
      <c r="B808" s="128"/>
      <c r="C808" s="129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57" customHeight="1" x14ac:dyDescent="0.35">
      <c r="A809" s="15"/>
      <c r="B809" s="128"/>
      <c r="C809" s="129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57" customHeight="1" x14ac:dyDescent="0.35">
      <c r="A810" s="15"/>
      <c r="B810" s="128"/>
      <c r="C810" s="129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57" customHeight="1" x14ac:dyDescent="0.35">
      <c r="A811" s="15"/>
      <c r="B811" s="128"/>
      <c r="C811" s="129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57" customHeight="1" x14ac:dyDescent="0.35">
      <c r="A812" s="15"/>
      <c r="B812" s="128"/>
      <c r="C812" s="129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57" customHeight="1" x14ac:dyDescent="0.35">
      <c r="A813" s="15"/>
      <c r="B813" s="128"/>
      <c r="C813" s="129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57" customHeight="1" x14ac:dyDescent="0.35">
      <c r="A814" s="15"/>
      <c r="B814" s="128"/>
      <c r="C814" s="129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57" customHeight="1" x14ac:dyDescent="0.35">
      <c r="A815" s="15"/>
      <c r="B815" s="128"/>
      <c r="C815" s="129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57" customHeight="1" x14ac:dyDescent="0.35">
      <c r="A816" s="15"/>
      <c r="B816" s="128"/>
      <c r="C816" s="129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57" customHeight="1" x14ac:dyDescent="0.35">
      <c r="A817" s="15"/>
      <c r="B817" s="128"/>
      <c r="C817" s="129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57" customHeight="1" x14ac:dyDescent="0.35">
      <c r="A818" s="15"/>
      <c r="B818" s="128"/>
      <c r="C818" s="129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57" customHeight="1" x14ac:dyDescent="0.35">
      <c r="A819" s="15"/>
      <c r="B819" s="128"/>
      <c r="C819" s="129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57" customHeight="1" x14ac:dyDescent="0.35">
      <c r="A820" s="15"/>
      <c r="B820" s="128"/>
      <c r="C820" s="129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57" customHeight="1" x14ac:dyDescent="0.35">
      <c r="A821" s="15"/>
      <c r="B821" s="128"/>
      <c r="C821" s="129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57" customHeight="1" x14ac:dyDescent="0.35">
      <c r="A822" s="15"/>
      <c r="B822" s="128"/>
      <c r="C822" s="129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57" customHeight="1" x14ac:dyDescent="0.35">
      <c r="A823" s="15"/>
      <c r="B823" s="128"/>
      <c r="C823" s="129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57" customHeight="1" x14ac:dyDescent="0.35">
      <c r="A824" s="15"/>
      <c r="B824" s="128"/>
      <c r="C824" s="129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57" customHeight="1" x14ac:dyDescent="0.35">
      <c r="A825" s="15"/>
      <c r="B825" s="128"/>
      <c r="C825" s="129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57" customHeight="1" x14ac:dyDescent="0.35">
      <c r="A826" s="15"/>
      <c r="B826" s="128"/>
      <c r="C826" s="129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57" customHeight="1" x14ac:dyDescent="0.35">
      <c r="A827" s="15"/>
      <c r="B827" s="128"/>
      <c r="C827" s="129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57" customHeight="1" x14ac:dyDescent="0.35">
      <c r="A828" s="15"/>
      <c r="B828" s="128"/>
      <c r="C828" s="129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57" customHeight="1" x14ac:dyDescent="0.35">
      <c r="A829" s="15"/>
      <c r="B829" s="128"/>
      <c r="C829" s="129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57" customHeight="1" x14ac:dyDescent="0.35">
      <c r="A830" s="15"/>
      <c r="B830" s="128"/>
      <c r="C830" s="129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57" customHeight="1" x14ac:dyDescent="0.35">
      <c r="A831" s="15"/>
      <c r="B831" s="128"/>
      <c r="C831" s="129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57" customHeight="1" x14ac:dyDescent="0.35">
      <c r="A832" s="15"/>
      <c r="B832" s="128"/>
      <c r="C832" s="129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57" customHeight="1" x14ac:dyDescent="0.35">
      <c r="A833" s="15"/>
      <c r="B833" s="128"/>
      <c r="C833" s="129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57" customHeight="1" x14ac:dyDescent="0.35">
      <c r="A834" s="15"/>
      <c r="B834" s="128"/>
      <c r="C834" s="129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57" customHeight="1" x14ac:dyDescent="0.35">
      <c r="A835" s="15"/>
      <c r="B835" s="128"/>
      <c r="C835" s="129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57" customHeight="1" x14ac:dyDescent="0.35">
      <c r="A836" s="15"/>
      <c r="B836" s="128"/>
      <c r="C836" s="129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57" customHeight="1" x14ac:dyDescent="0.35">
      <c r="A837" s="15"/>
      <c r="B837" s="128"/>
      <c r="C837" s="129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57" customHeight="1" x14ac:dyDescent="0.35">
      <c r="A838" s="15"/>
      <c r="B838" s="128"/>
      <c r="C838" s="129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57" customHeight="1" x14ac:dyDescent="0.35">
      <c r="A839" s="15"/>
      <c r="B839" s="128"/>
      <c r="C839" s="129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57" customHeight="1" x14ac:dyDescent="0.35">
      <c r="A840" s="15"/>
      <c r="B840" s="128"/>
      <c r="C840" s="129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57" customHeight="1" x14ac:dyDescent="0.35">
      <c r="A841" s="15"/>
      <c r="B841" s="128"/>
      <c r="C841" s="129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57" customHeight="1" x14ac:dyDescent="0.35">
      <c r="A842" s="15"/>
      <c r="B842" s="128"/>
      <c r="C842" s="129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57" customHeight="1" x14ac:dyDescent="0.35">
      <c r="A843" s="15"/>
      <c r="B843" s="128"/>
      <c r="C843" s="129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57" customHeight="1" x14ac:dyDescent="0.35">
      <c r="A844" s="15"/>
      <c r="B844" s="128"/>
      <c r="C844" s="129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57" customHeight="1" x14ac:dyDescent="0.35">
      <c r="A845" s="15"/>
      <c r="B845" s="128"/>
      <c r="C845" s="129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57" customHeight="1" x14ac:dyDescent="0.35">
      <c r="A846" s="15"/>
      <c r="B846" s="128"/>
      <c r="C846" s="129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57" customHeight="1" x14ac:dyDescent="0.35">
      <c r="A847" s="15"/>
      <c r="B847" s="128"/>
      <c r="C847" s="129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57" customHeight="1" x14ac:dyDescent="0.35">
      <c r="A848" s="15"/>
      <c r="B848" s="128"/>
      <c r="C848" s="129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57" customHeight="1" x14ac:dyDescent="0.35">
      <c r="A849" s="15"/>
      <c r="B849" s="128"/>
      <c r="C849" s="129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57" customHeight="1" x14ac:dyDescent="0.35">
      <c r="A850" s="15"/>
      <c r="B850" s="128"/>
      <c r="C850" s="129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57" customHeight="1" x14ac:dyDescent="0.35">
      <c r="A851" s="15"/>
      <c r="B851" s="128"/>
      <c r="C851" s="129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57" customHeight="1" x14ac:dyDescent="0.35">
      <c r="A852" s="15"/>
      <c r="B852" s="128"/>
      <c r="C852" s="129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57" customHeight="1" x14ac:dyDescent="0.35">
      <c r="A853" s="15"/>
      <c r="B853" s="128"/>
      <c r="C853" s="129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57" customHeight="1" x14ac:dyDescent="0.35">
      <c r="A854" s="15"/>
      <c r="B854" s="128"/>
      <c r="C854" s="129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57" customHeight="1" x14ac:dyDescent="0.35">
      <c r="A855" s="15"/>
      <c r="B855" s="128"/>
      <c r="C855" s="129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57" customHeight="1" x14ac:dyDescent="0.35">
      <c r="A856" s="15"/>
      <c r="B856" s="128"/>
      <c r="C856" s="129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57" customHeight="1" x14ac:dyDescent="0.35">
      <c r="A857" s="15"/>
      <c r="B857" s="128"/>
      <c r="C857" s="129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57" customHeight="1" x14ac:dyDescent="0.35">
      <c r="A858" s="15"/>
      <c r="B858" s="128"/>
      <c r="C858" s="129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57" customHeight="1" x14ac:dyDescent="0.35">
      <c r="A859" s="15"/>
      <c r="B859" s="128"/>
      <c r="C859" s="129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57" customHeight="1" x14ac:dyDescent="0.35">
      <c r="A860" s="15"/>
      <c r="B860" s="128"/>
      <c r="C860" s="129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57" customHeight="1" x14ac:dyDescent="0.35">
      <c r="A861" s="15"/>
      <c r="B861" s="128"/>
      <c r="C861" s="129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57" customHeight="1" x14ac:dyDescent="0.35">
      <c r="A862" s="15"/>
      <c r="B862" s="128"/>
      <c r="C862" s="129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57" customHeight="1" x14ac:dyDescent="0.35">
      <c r="A863" s="15"/>
      <c r="B863" s="128"/>
      <c r="C863" s="129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57" customHeight="1" x14ac:dyDescent="0.35">
      <c r="A864" s="15"/>
      <c r="B864" s="128"/>
      <c r="C864" s="129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57" customHeight="1" x14ac:dyDescent="0.35">
      <c r="A865" s="15"/>
      <c r="B865" s="128"/>
      <c r="C865" s="129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57" customHeight="1" x14ac:dyDescent="0.35">
      <c r="A866" s="15"/>
      <c r="B866" s="128"/>
      <c r="C866" s="129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57" customHeight="1" x14ac:dyDescent="0.35">
      <c r="A867" s="15"/>
      <c r="B867" s="128"/>
      <c r="C867" s="129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57" customHeight="1" x14ac:dyDescent="0.35">
      <c r="A868" s="15"/>
      <c r="B868" s="128"/>
      <c r="C868" s="129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57" customHeight="1" x14ac:dyDescent="0.35">
      <c r="A869" s="15"/>
      <c r="B869" s="128"/>
      <c r="C869" s="129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57" customHeight="1" x14ac:dyDescent="0.35">
      <c r="A870" s="15"/>
      <c r="B870" s="128"/>
      <c r="C870" s="129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57" customHeight="1" x14ac:dyDescent="0.35">
      <c r="A871" s="15"/>
      <c r="B871" s="128"/>
      <c r="C871" s="129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57" customHeight="1" x14ac:dyDescent="0.35">
      <c r="A872" s="15"/>
      <c r="B872" s="128"/>
      <c r="C872" s="129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57" customHeight="1" x14ac:dyDescent="0.35">
      <c r="A873" s="15"/>
      <c r="B873" s="128"/>
      <c r="C873" s="129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57" customHeight="1" x14ac:dyDescent="0.35">
      <c r="A874" s="15"/>
      <c r="B874" s="128"/>
      <c r="C874" s="129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57" customHeight="1" x14ac:dyDescent="0.35">
      <c r="A875" s="15"/>
      <c r="B875" s="128"/>
      <c r="C875" s="129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57" customHeight="1" x14ac:dyDescent="0.35">
      <c r="A876" s="15"/>
      <c r="B876" s="128"/>
      <c r="C876" s="129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57" customHeight="1" x14ac:dyDescent="0.35">
      <c r="A877" s="15"/>
      <c r="B877" s="128"/>
      <c r="C877" s="129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57" customHeight="1" x14ac:dyDescent="0.35">
      <c r="A878" s="15"/>
      <c r="B878" s="128"/>
      <c r="C878" s="129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57" customHeight="1" x14ac:dyDescent="0.35">
      <c r="A879" s="15"/>
      <c r="B879" s="128"/>
      <c r="C879" s="129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57" customHeight="1" x14ac:dyDescent="0.35">
      <c r="A880" s="15"/>
      <c r="B880" s="128"/>
      <c r="C880" s="129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57" customHeight="1" x14ac:dyDescent="0.35">
      <c r="A881" s="15"/>
      <c r="B881" s="128"/>
      <c r="C881" s="129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57" customHeight="1" x14ac:dyDescent="0.35">
      <c r="A882" s="15"/>
      <c r="B882" s="128"/>
      <c r="C882" s="129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57" customHeight="1" x14ac:dyDescent="0.35">
      <c r="A883" s="15"/>
      <c r="B883" s="128"/>
      <c r="C883" s="129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57" customHeight="1" x14ac:dyDescent="0.35">
      <c r="A884" s="15"/>
      <c r="B884" s="128"/>
      <c r="C884" s="129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57" customHeight="1" x14ac:dyDescent="0.35">
      <c r="A885" s="15"/>
      <c r="B885" s="128"/>
      <c r="C885" s="129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57" customHeight="1" x14ac:dyDescent="0.35">
      <c r="A886" s="15"/>
      <c r="B886" s="128"/>
      <c r="C886" s="129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57" customHeight="1" x14ac:dyDescent="0.35">
      <c r="A887" s="15"/>
      <c r="B887" s="128"/>
      <c r="C887" s="129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57" customHeight="1" x14ac:dyDescent="0.35">
      <c r="A888" s="15"/>
      <c r="B888" s="128"/>
      <c r="C888" s="129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57" customHeight="1" x14ac:dyDescent="0.35">
      <c r="A889" s="15"/>
      <c r="B889" s="128"/>
      <c r="C889" s="129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57" customHeight="1" x14ac:dyDescent="0.35">
      <c r="A890" s="15"/>
      <c r="B890" s="128"/>
      <c r="C890" s="129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57" customHeight="1" x14ac:dyDescent="0.35">
      <c r="A891" s="15"/>
      <c r="B891" s="128"/>
      <c r="C891" s="129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57" customHeight="1" x14ac:dyDescent="0.35">
      <c r="A892" s="15"/>
      <c r="B892" s="128"/>
      <c r="C892" s="129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57" customHeight="1" x14ac:dyDescent="0.35">
      <c r="A893" s="15"/>
      <c r="B893" s="128"/>
      <c r="C893" s="129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57" customHeight="1" x14ac:dyDescent="0.35">
      <c r="A894" s="15"/>
      <c r="B894" s="128"/>
      <c r="C894" s="129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57" customHeight="1" x14ac:dyDescent="0.35">
      <c r="A895" s="15"/>
      <c r="B895" s="128"/>
      <c r="C895" s="129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57" customHeight="1" x14ac:dyDescent="0.35">
      <c r="A896" s="15"/>
      <c r="B896" s="128"/>
      <c r="C896" s="129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57" customHeight="1" x14ac:dyDescent="0.35">
      <c r="A897" s="15"/>
      <c r="B897" s="128"/>
      <c r="C897" s="129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57" customHeight="1" x14ac:dyDescent="0.35">
      <c r="A898" s="15"/>
      <c r="B898" s="128"/>
      <c r="C898" s="129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57" customHeight="1" x14ac:dyDescent="0.35">
      <c r="A899" s="15"/>
      <c r="B899" s="128"/>
      <c r="C899" s="129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57" customHeight="1" x14ac:dyDescent="0.35">
      <c r="A900" s="15"/>
      <c r="B900" s="128"/>
      <c r="C900" s="129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57" customHeight="1" x14ac:dyDescent="0.35">
      <c r="A901" s="15"/>
      <c r="B901" s="128"/>
      <c r="C901" s="129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57" customHeight="1" x14ac:dyDescent="0.35">
      <c r="A902" s="15"/>
      <c r="B902" s="128"/>
      <c r="C902" s="129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57" customHeight="1" x14ac:dyDescent="0.35">
      <c r="A903" s="15"/>
      <c r="B903" s="128"/>
      <c r="C903" s="129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57" customHeight="1" x14ac:dyDescent="0.35">
      <c r="A904" s="15"/>
      <c r="B904" s="128"/>
      <c r="C904" s="129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57" customHeight="1" x14ac:dyDescent="0.35">
      <c r="A905" s="15"/>
      <c r="B905" s="128"/>
      <c r="C905" s="129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57" customHeight="1" x14ac:dyDescent="0.35">
      <c r="A906" s="15"/>
      <c r="B906" s="128"/>
      <c r="C906" s="129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57" customHeight="1" x14ac:dyDescent="0.35">
      <c r="A907" s="15"/>
      <c r="B907" s="128"/>
      <c r="C907" s="129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57" customHeight="1" x14ac:dyDescent="0.35">
      <c r="A908" s="15"/>
      <c r="B908" s="128"/>
      <c r="C908" s="129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57" customHeight="1" x14ac:dyDescent="0.35">
      <c r="A909" s="15"/>
      <c r="B909" s="128"/>
      <c r="C909" s="129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57" customHeight="1" x14ac:dyDescent="0.35">
      <c r="A910" s="15"/>
      <c r="B910" s="128"/>
      <c r="C910" s="129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57" customHeight="1" x14ac:dyDescent="0.35">
      <c r="A911" s="15"/>
      <c r="B911" s="128"/>
      <c r="C911" s="129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57" customHeight="1" x14ac:dyDescent="0.35">
      <c r="A912" s="15"/>
      <c r="B912" s="128"/>
      <c r="C912" s="129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57" customHeight="1" x14ac:dyDescent="0.35">
      <c r="A913" s="15"/>
      <c r="B913" s="128"/>
      <c r="C913" s="129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57" customHeight="1" x14ac:dyDescent="0.35">
      <c r="A914" s="15"/>
      <c r="B914" s="128"/>
      <c r="C914" s="129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57" customHeight="1" x14ac:dyDescent="0.35">
      <c r="A915" s="15"/>
      <c r="B915" s="128"/>
      <c r="C915" s="129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57" customHeight="1" x14ac:dyDescent="0.35">
      <c r="A916" s="15"/>
      <c r="B916" s="128"/>
      <c r="C916" s="129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57" customHeight="1" x14ac:dyDescent="0.35">
      <c r="A917" s="15"/>
      <c r="B917" s="128"/>
      <c r="C917" s="129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57" customHeight="1" x14ac:dyDescent="0.35">
      <c r="A918" s="15"/>
      <c r="B918" s="128"/>
      <c r="C918" s="129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57" customHeight="1" x14ac:dyDescent="0.35">
      <c r="A919" s="15"/>
      <c r="B919" s="128"/>
      <c r="C919" s="129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57" customHeight="1" x14ac:dyDescent="0.35">
      <c r="A920" s="15"/>
      <c r="B920" s="128"/>
      <c r="C920" s="129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57" customHeight="1" x14ac:dyDescent="0.35">
      <c r="A921" s="15"/>
      <c r="B921" s="128"/>
      <c r="C921" s="129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57" customHeight="1" x14ac:dyDescent="0.35">
      <c r="A922" s="15"/>
      <c r="B922" s="128"/>
      <c r="C922" s="129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57" customHeight="1" x14ac:dyDescent="0.35">
      <c r="A923" s="15"/>
      <c r="B923" s="128"/>
      <c r="C923" s="129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57" customHeight="1" x14ac:dyDescent="0.35">
      <c r="A924" s="15"/>
      <c r="B924" s="128"/>
      <c r="C924" s="129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57" customHeight="1" x14ac:dyDescent="0.35">
      <c r="A925" s="15"/>
      <c r="B925" s="128"/>
      <c r="C925" s="129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57" customHeight="1" x14ac:dyDescent="0.35">
      <c r="A926" s="15"/>
      <c r="B926" s="128"/>
      <c r="C926" s="129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57" customHeight="1" x14ac:dyDescent="0.35">
      <c r="A927" s="15"/>
      <c r="B927" s="128"/>
      <c r="C927" s="129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57" customHeight="1" x14ac:dyDescent="0.35">
      <c r="A928" s="15"/>
      <c r="B928" s="128"/>
      <c r="C928" s="129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57" customHeight="1" x14ac:dyDescent="0.35">
      <c r="A929" s="15"/>
      <c r="B929" s="128"/>
      <c r="C929" s="129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57" customHeight="1" x14ac:dyDescent="0.35">
      <c r="A930" s="15"/>
      <c r="B930" s="128"/>
      <c r="C930" s="129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57" customHeight="1" x14ac:dyDescent="0.35">
      <c r="A931" s="15"/>
      <c r="B931" s="128"/>
      <c r="C931" s="129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57" customHeight="1" x14ac:dyDescent="0.35">
      <c r="A932" s="15"/>
      <c r="B932" s="128"/>
      <c r="C932" s="129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57" customHeight="1" x14ac:dyDescent="0.35">
      <c r="A933" s="15"/>
      <c r="B933" s="128"/>
      <c r="C933" s="129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57" customHeight="1" x14ac:dyDescent="0.35">
      <c r="A934" s="15"/>
      <c r="B934" s="128"/>
      <c r="C934" s="129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57" customHeight="1" x14ac:dyDescent="0.35">
      <c r="A935" s="15"/>
      <c r="B935" s="128"/>
      <c r="C935" s="129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57" customHeight="1" x14ac:dyDescent="0.35">
      <c r="A936" s="15"/>
      <c r="B936" s="128"/>
      <c r="C936" s="129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57" customHeight="1" x14ac:dyDescent="0.35">
      <c r="A937" s="15"/>
      <c r="B937" s="128"/>
      <c r="C937" s="129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57" customHeight="1" x14ac:dyDescent="0.35">
      <c r="A938" s="15"/>
      <c r="B938" s="128"/>
      <c r="C938" s="129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57" customHeight="1" x14ac:dyDescent="0.35">
      <c r="A939" s="15"/>
      <c r="B939" s="128"/>
      <c r="C939" s="129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57" customHeight="1" x14ac:dyDescent="0.35">
      <c r="A940" s="15"/>
      <c r="B940" s="128"/>
      <c r="C940" s="129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57" customHeight="1" x14ac:dyDescent="0.35">
      <c r="A941" s="15"/>
      <c r="B941" s="128"/>
      <c r="C941" s="129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57" customHeight="1" x14ac:dyDescent="0.35">
      <c r="A942" s="15"/>
      <c r="B942" s="128"/>
      <c r="C942" s="129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57" customHeight="1" x14ac:dyDescent="0.35">
      <c r="A943" s="15"/>
      <c r="B943" s="128"/>
      <c r="C943" s="129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57" customHeight="1" x14ac:dyDescent="0.35">
      <c r="A944" s="15"/>
      <c r="B944" s="128"/>
      <c r="C944" s="129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57" customHeight="1" x14ac:dyDescent="0.35">
      <c r="A945" s="15"/>
      <c r="B945" s="128"/>
      <c r="C945" s="129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57" customHeight="1" x14ac:dyDescent="0.35">
      <c r="A946" s="15"/>
      <c r="B946" s="128"/>
      <c r="C946" s="129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57" customHeight="1" x14ac:dyDescent="0.35">
      <c r="A947" s="15"/>
      <c r="B947" s="128"/>
      <c r="C947" s="129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57" customHeight="1" x14ac:dyDescent="0.35">
      <c r="A948" s="15"/>
      <c r="B948" s="128"/>
      <c r="C948" s="129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57" customHeight="1" x14ac:dyDescent="0.35">
      <c r="A949" s="15"/>
      <c r="B949" s="128"/>
      <c r="C949" s="129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57" customHeight="1" x14ac:dyDescent="0.35">
      <c r="A950" s="15"/>
      <c r="B950" s="128"/>
      <c r="C950" s="129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57" customHeight="1" x14ac:dyDescent="0.35">
      <c r="A951" s="15"/>
      <c r="B951" s="128"/>
      <c r="C951" s="129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57" customHeight="1" x14ac:dyDescent="0.35">
      <c r="A952" s="15"/>
      <c r="B952" s="128"/>
      <c r="C952" s="129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57" customHeight="1" x14ac:dyDescent="0.35">
      <c r="A953" s="15"/>
      <c r="B953" s="128"/>
      <c r="C953" s="129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57" customHeight="1" x14ac:dyDescent="0.35">
      <c r="A954" s="15"/>
      <c r="B954" s="128"/>
      <c r="C954" s="129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57" customHeight="1" x14ac:dyDescent="0.35">
      <c r="A955" s="15"/>
      <c r="B955" s="128"/>
      <c r="C955" s="129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57" customHeight="1" x14ac:dyDescent="0.35">
      <c r="A956" s="15"/>
      <c r="B956" s="128"/>
      <c r="C956" s="129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57" customHeight="1" x14ac:dyDescent="0.35">
      <c r="A957" s="15"/>
      <c r="B957" s="128"/>
      <c r="C957" s="129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57" customHeight="1" x14ac:dyDescent="0.35">
      <c r="A958" s="15"/>
      <c r="B958" s="128"/>
      <c r="C958" s="129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57" customHeight="1" x14ac:dyDescent="0.35">
      <c r="A959" s="15"/>
      <c r="B959" s="128"/>
      <c r="C959" s="129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57" customHeight="1" x14ac:dyDescent="0.35">
      <c r="A960" s="15"/>
      <c r="B960" s="128"/>
      <c r="C960" s="129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57" customHeight="1" x14ac:dyDescent="0.35">
      <c r="A961" s="15"/>
      <c r="B961" s="128"/>
      <c r="C961" s="129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57" customHeight="1" x14ac:dyDescent="0.35">
      <c r="A962" s="15"/>
      <c r="B962" s="128"/>
      <c r="C962" s="129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57" customHeight="1" x14ac:dyDescent="0.35">
      <c r="A963" s="15"/>
      <c r="B963" s="128"/>
      <c r="C963" s="129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57" customHeight="1" x14ac:dyDescent="0.35">
      <c r="A964" s="15"/>
      <c r="B964" s="128"/>
      <c r="C964" s="129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57" customHeight="1" x14ac:dyDescent="0.35">
      <c r="A965" s="15"/>
      <c r="B965" s="128"/>
      <c r="C965" s="129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57" customHeight="1" x14ac:dyDescent="0.35">
      <c r="A966" s="15"/>
      <c r="B966" s="128"/>
      <c r="C966" s="129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57" customHeight="1" x14ac:dyDescent="0.35">
      <c r="A967" s="15"/>
      <c r="B967" s="128"/>
      <c r="C967" s="129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57" customHeight="1" x14ac:dyDescent="0.35">
      <c r="A968" s="15"/>
      <c r="B968" s="128"/>
      <c r="C968" s="129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57" customHeight="1" x14ac:dyDescent="0.35">
      <c r="A969" s="15"/>
      <c r="B969" s="128"/>
      <c r="C969" s="129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57" customHeight="1" x14ac:dyDescent="0.35">
      <c r="A970" s="15"/>
      <c r="B970" s="128"/>
      <c r="C970" s="129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57" customHeight="1" x14ac:dyDescent="0.35">
      <c r="A971" s="15"/>
      <c r="B971" s="128"/>
      <c r="C971" s="129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57" customHeight="1" x14ac:dyDescent="0.35">
      <c r="A972" s="15"/>
      <c r="B972" s="128"/>
      <c r="C972" s="129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57" customHeight="1" x14ac:dyDescent="0.35">
      <c r="A973" s="15"/>
      <c r="B973" s="128"/>
      <c r="C973" s="129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57" customHeight="1" x14ac:dyDescent="0.35">
      <c r="A974" s="15"/>
      <c r="B974" s="128"/>
      <c r="C974" s="129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57" customHeight="1" x14ac:dyDescent="0.35">
      <c r="A975" s="15"/>
      <c r="B975" s="128"/>
      <c r="C975" s="129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57" customHeight="1" x14ac:dyDescent="0.35">
      <c r="A976" s="15"/>
      <c r="B976" s="128"/>
      <c r="C976" s="129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57" customHeight="1" x14ac:dyDescent="0.35">
      <c r="A977" s="15"/>
      <c r="B977" s="128"/>
      <c r="C977" s="129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57" customHeight="1" x14ac:dyDescent="0.35">
      <c r="A978" s="15"/>
      <c r="B978" s="128"/>
      <c r="C978" s="129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57" customHeight="1" x14ac:dyDescent="0.35">
      <c r="A979" s="15"/>
      <c r="B979" s="128"/>
      <c r="C979" s="129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57" customHeight="1" x14ac:dyDescent="0.35">
      <c r="A980" s="15"/>
      <c r="B980" s="128"/>
      <c r="C980" s="129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57" customHeight="1" x14ac:dyDescent="0.35">
      <c r="A981" s="15"/>
      <c r="B981" s="128"/>
      <c r="C981" s="129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57" customHeight="1" x14ac:dyDescent="0.35">
      <c r="A982" s="15"/>
      <c r="B982" s="128"/>
      <c r="C982" s="129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57" customHeight="1" x14ac:dyDescent="0.35">
      <c r="A983" s="15"/>
      <c r="B983" s="128"/>
      <c r="C983" s="129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57" customHeight="1" x14ac:dyDescent="0.35">
      <c r="A984" s="15"/>
      <c r="B984" s="128"/>
      <c r="C984" s="129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57" customHeight="1" x14ac:dyDescent="0.35">
      <c r="A985" s="15"/>
      <c r="B985" s="128"/>
      <c r="C985" s="129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57" customHeight="1" x14ac:dyDescent="0.35">
      <c r="A986" s="15"/>
      <c r="B986" s="128"/>
      <c r="C986" s="129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57" customHeight="1" x14ac:dyDescent="0.35">
      <c r="A987" s="15"/>
      <c r="B987" s="128"/>
      <c r="C987" s="129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57" customHeight="1" x14ac:dyDescent="0.35">
      <c r="A988" s="15"/>
      <c r="B988" s="128"/>
      <c r="C988" s="129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57" customHeight="1" x14ac:dyDescent="0.35">
      <c r="A989" s="15"/>
      <c r="B989" s="128"/>
      <c r="C989" s="129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57" customHeight="1" x14ac:dyDescent="0.35">
      <c r="A990" s="15"/>
      <c r="B990" s="128"/>
      <c r="C990" s="129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57" customHeight="1" x14ac:dyDescent="0.35">
      <c r="A991" s="15"/>
      <c r="B991" s="128"/>
      <c r="C991" s="129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57" customHeight="1" x14ac:dyDescent="0.35">
      <c r="A992" s="15"/>
      <c r="B992" s="128"/>
      <c r="C992" s="129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57" customHeight="1" x14ac:dyDescent="0.35">
      <c r="A993" s="15"/>
      <c r="B993" s="128"/>
      <c r="C993" s="129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57" customHeight="1" x14ac:dyDescent="0.35">
      <c r="A994" s="15"/>
      <c r="B994" s="128"/>
      <c r="C994" s="129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57" customHeight="1" x14ac:dyDescent="0.35">
      <c r="A995" s="15"/>
      <c r="B995" s="128"/>
      <c r="C995" s="129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57" customHeight="1" x14ac:dyDescent="0.35">
      <c r="A996" s="15"/>
      <c r="B996" s="128"/>
      <c r="C996" s="129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57" customHeight="1" x14ac:dyDescent="0.35">
      <c r="A997" s="15"/>
      <c r="B997" s="128"/>
      <c r="C997" s="129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57" customHeight="1" x14ac:dyDescent="0.35">
      <c r="A998" s="15"/>
      <c r="B998" s="128"/>
      <c r="C998" s="129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57" customHeight="1" x14ac:dyDescent="0.35">
      <c r="A999" s="15"/>
      <c r="B999" s="128"/>
      <c r="C999" s="129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57" customHeight="1" x14ac:dyDescent="0.35">
      <c r="A1000" s="15"/>
      <c r="B1000" s="128"/>
      <c r="C1000" s="129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conditionalFormatting sqref="J3:J5">
    <cfRule type="colorScale" priority="1">
      <colorScale>
        <cfvo type="formula" val="$H$3"/>
        <cfvo type="formula" val="$H$4"/>
        <cfvo type="formula" val="$H$5"/>
        <color rgb="FFFF7128"/>
        <color rgb="FFFFEB84"/>
        <color rgb="FF7030A0"/>
      </colorScale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Преглед по стубовима</vt:lpstr>
      <vt:lpstr>Обрачун ИБМ 2024</vt:lpstr>
      <vt:lpstr>Напомене</vt:lpstr>
      <vt:lpstr>ЦОР до 2030.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Индекс благостања младих</dc:creator>
  <cp:lastModifiedBy>Miroslav Luburić</cp:lastModifiedBy>
  <cp:lastPrinted>2025-11-04T06:28:02Z</cp:lastPrinted>
  <dcterms:created xsi:type="dcterms:W3CDTF">2022-10-10T12:19:49Z</dcterms:created>
  <dcterms:modified xsi:type="dcterms:W3CDTF">2025-12-29T07:23:59Z</dcterms:modified>
</cp:coreProperties>
</file>